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joanlarson/Desktop/"/>
    </mc:Choice>
  </mc:AlternateContent>
  <xr:revisionPtr revIDLastSave="0" documentId="8_{71093342-1C18-E744-B111-06A60512A5ED}" xr6:coauthVersionLast="47" xr6:coauthVersionMax="47" xr10:uidLastSave="{00000000-0000-0000-0000-000000000000}"/>
  <bookViews>
    <workbookView xWindow="360" yWindow="500" windowWidth="27640" windowHeight="15920" tabRatio="294" xr2:uid="{00000000-000D-0000-FFFF-FFFF00000000}"/>
  </bookViews>
  <sheets>
    <sheet name="Sheet1" sheetId="1" r:id="rId1"/>
  </sheets>
  <definedNames>
    <definedName name="NvsASD">"V2022-06-30"</definedName>
    <definedName name="NvsAutoDrillOk">"VN"</definedName>
    <definedName name="NvsDateToNumber">"Y"</definedName>
    <definedName name="NvsDrillHyperLink" localSheetId="0">"https://jcshr.jeffco.k12.co.us/psp/HR92PRD_newwin/EMPLOYEE/ERP/c/REPORT_BOOKS.IC_RUN_DRILLDOWN.GBL?Action=A&amp;NVS_INSTANCE=6964003_10531800"</definedName>
    <definedName name="NvsElapsedTime">0.0000578703693463467</definedName>
    <definedName name="NvsEndTime">44805.4813310184</definedName>
    <definedName name="NvsInstanceHook" localSheetId="0">CollapseNplosionMacro</definedName>
    <definedName name="NvsInstLang">"VENG"</definedName>
    <definedName name="NvsInstSpec">"%,FDEPTID,TCHARTER_CAFR,NJEFF_ACADEMY"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"%,X,RPT.ACCOUNT.,CZF.."</definedName>
    <definedName name="NvsPanelEffdt">"V1900-01-01"</definedName>
    <definedName name="NvsPanelSetid">"VGF020"</definedName>
    <definedName name="NvsReqBU">"VGF020"</definedName>
    <definedName name="NvsReqBUOnly">"VY"</definedName>
    <definedName name="NvsSheetType" localSheetId="0">"M"</definedName>
    <definedName name="NvsTransLed">"VN"</definedName>
    <definedName name="NvsTreeASD">"V2022-06-30"</definedName>
    <definedName name="NvsValTbl.ACCOUNT">"GL_ACCOUNT_TBL"</definedName>
    <definedName name="NvsValTbl.BUDGET_YEAR">"BUDGET_YEAR"</definedName>
    <definedName name="NvsValTbl.BUSINESS_UNIT">"BUS_UNIT_TBL_GL"</definedName>
    <definedName name="NvsValTbl.FUND_CODE">"FUND_TBL"</definedName>
    <definedName name="NvsValTbl.PROGRAM_CODE">"PROGRAM_TBL"</definedName>
    <definedName name="PED">Sheet1!$CV$4</definedName>
    <definedName name="_xlnm.Print_Area" localSheetId="0">Sheet1!$H$10:$CR$145</definedName>
    <definedName name="_xlnm.Print_Titles" localSheetId="0">Sheet1!$B:$C,Sheet1!$2:$9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R126" i="1" l="1"/>
  <c r="CR125" i="1"/>
  <c r="CR123" i="1"/>
  <c r="CR122" i="1"/>
  <c r="CR121" i="1"/>
  <c r="CR120" i="1"/>
  <c r="CR119" i="1"/>
  <c r="CR118" i="1"/>
  <c r="CR117" i="1"/>
  <c r="CR116" i="1"/>
  <c r="CR115" i="1"/>
  <c r="CR114" i="1"/>
  <c r="CR113" i="1"/>
  <c r="CR112" i="1"/>
  <c r="CR111" i="1"/>
  <c r="CR110" i="1"/>
  <c r="CR109" i="1"/>
  <c r="CR108" i="1"/>
  <c r="CR107" i="1"/>
  <c r="CR106" i="1"/>
  <c r="CR104" i="1"/>
  <c r="CR103" i="1"/>
  <c r="CR102" i="1"/>
  <c r="CR101" i="1"/>
  <c r="CR100" i="1"/>
  <c r="CR99" i="1"/>
  <c r="CR98" i="1"/>
  <c r="CR97" i="1"/>
  <c r="CR96" i="1"/>
  <c r="CR95" i="1"/>
  <c r="CR94" i="1"/>
  <c r="CR93" i="1"/>
  <c r="CR92" i="1"/>
  <c r="CR91" i="1"/>
  <c r="CR90" i="1"/>
  <c r="CR89" i="1"/>
  <c r="CR88" i="1"/>
  <c r="CR87" i="1"/>
  <c r="CR86" i="1"/>
  <c r="CR85" i="1"/>
  <c r="CR84" i="1"/>
  <c r="CR83" i="1"/>
  <c r="CR82" i="1"/>
  <c r="CR81" i="1"/>
  <c r="CR80" i="1"/>
  <c r="CR79" i="1"/>
  <c r="CR78" i="1"/>
  <c r="CR77" i="1"/>
  <c r="CR76" i="1"/>
  <c r="CR75" i="1"/>
  <c r="CR74" i="1"/>
  <c r="CR73" i="1"/>
  <c r="CR72" i="1"/>
  <c r="CR71" i="1"/>
  <c r="CR70" i="1"/>
  <c r="CR69" i="1"/>
  <c r="CR68" i="1"/>
  <c r="CR67" i="1"/>
  <c r="CQ65" i="1"/>
  <c r="CQ128" i="1" s="1"/>
  <c r="CO65" i="1"/>
  <c r="CO128" i="1" s="1"/>
  <c r="CN65" i="1"/>
  <c r="CN128" i="1" s="1"/>
  <c r="CM65" i="1"/>
  <c r="CM128" i="1" s="1"/>
  <c r="CK65" i="1"/>
  <c r="CK128" i="1" s="1"/>
  <c r="CJ65" i="1"/>
  <c r="CJ128" i="1" s="1"/>
  <c r="CI65" i="1"/>
  <c r="CI128" i="1" s="1"/>
  <c r="CH65" i="1"/>
  <c r="CH128" i="1" s="1"/>
  <c r="CG65" i="1"/>
  <c r="CG128" i="1" s="1"/>
  <c r="CE65" i="1"/>
  <c r="CE128" i="1" s="1"/>
  <c r="CD65" i="1"/>
  <c r="CD128" i="1" s="1"/>
  <c r="CC65" i="1"/>
  <c r="CC128" i="1" s="1"/>
  <c r="CB65" i="1"/>
  <c r="CB128" i="1" s="1"/>
  <c r="CA65" i="1"/>
  <c r="CA128" i="1" s="1"/>
  <c r="BZ65" i="1"/>
  <c r="BZ128" i="1" s="1"/>
  <c r="BY65" i="1"/>
  <c r="BY128" i="1" s="1"/>
  <c r="BX65" i="1"/>
  <c r="BX128" i="1" s="1"/>
  <c r="BW65" i="1"/>
  <c r="BW128" i="1" s="1"/>
  <c r="BV65" i="1"/>
  <c r="BV128" i="1" s="1"/>
  <c r="BU65" i="1"/>
  <c r="BU128" i="1" s="1"/>
  <c r="BT65" i="1"/>
  <c r="BT128" i="1" s="1"/>
  <c r="BS65" i="1"/>
  <c r="BS128" i="1" s="1"/>
  <c r="BR65" i="1"/>
  <c r="BR128" i="1" s="1"/>
  <c r="BQ65" i="1"/>
  <c r="BQ128" i="1" s="1"/>
  <c r="BP65" i="1"/>
  <c r="BP128" i="1" s="1"/>
  <c r="BO65" i="1"/>
  <c r="BO128" i="1" s="1"/>
  <c r="BN65" i="1"/>
  <c r="BN128" i="1" s="1"/>
  <c r="BM65" i="1"/>
  <c r="BM128" i="1" s="1"/>
  <c r="BL65" i="1"/>
  <c r="BL128" i="1" s="1"/>
  <c r="BK65" i="1"/>
  <c r="BK128" i="1" s="1"/>
  <c r="BJ65" i="1"/>
  <c r="BJ128" i="1" s="1"/>
  <c r="BI65" i="1"/>
  <c r="BI128" i="1" s="1"/>
  <c r="BH65" i="1"/>
  <c r="BH128" i="1" s="1"/>
  <c r="BG65" i="1"/>
  <c r="BG128" i="1" s="1"/>
  <c r="BF65" i="1"/>
  <c r="BF128" i="1" s="1"/>
  <c r="BE65" i="1"/>
  <c r="BE128" i="1" s="1"/>
  <c r="BD65" i="1"/>
  <c r="BD128" i="1" s="1"/>
  <c r="BC65" i="1"/>
  <c r="BC128" i="1" s="1"/>
  <c r="BB65" i="1"/>
  <c r="BB128" i="1" s="1"/>
  <c r="BA65" i="1"/>
  <c r="BA128" i="1" s="1"/>
  <c r="AZ65" i="1"/>
  <c r="AZ128" i="1" s="1"/>
  <c r="AY65" i="1"/>
  <c r="AY128" i="1" s="1"/>
  <c r="AX65" i="1"/>
  <c r="AX128" i="1" s="1"/>
  <c r="AW65" i="1"/>
  <c r="AW128" i="1" s="1"/>
  <c r="AV65" i="1"/>
  <c r="AV128" i="1" s="1"/>
  <c r="AU65" i="1"/>
  <c r="AU128" i="1" s="1"/>
  <c r="AT65" i="1"/>
  <c r="AT128" i="1" s="1"/>
  <c r="AS65" i="1"/>
  <c r="AS128" i="1" s="1"/>
  <c r="AR65" i="1"/>
  <c r="AR128" i="1" s="1"/>
  <c r="AQ65" i="1"/>
  <c r="AQ128" i="1" s="1"/>
  <c r="AP65" i="1"/>
  <c r="AP128" i="1" s="1"/>
  <c r="AO65" i="1"/>
  <c r="AO128" i="1" s="1"/>
  <c r="AN65" i="1"/>
  <c r="AN128" i="1" s="1"/>
  <c r="AM65" i="1"/>
  <c r="AM128" i="1" s="1"/>
  <c r="AL65" i="1"/>
  <c r="AL128" i="1" s="1"/>
  <c r="AK65" i="1"/>
  <c r="AK128" i="1" s="1"/>
  <c r="AJ65" i="1"/>
  <c r="AJ128" i="1" s="1"/>
  <c r="AI65" i="1"/>
  <c r="AI128" i="1" s="1"/>
  <c r="AH65" i="1"/>
  <c r="AH128" i="1" s="1"/>
  <c r="AG65" i="1"/>
  <c r="AG128" i="1" s="1"/>
  <c r="AF65" i="1"/>
  <c r="AF128" i="1" s="1"/>
  <c r="AE65" i="1"/>
  <c r="AE128" i="1" s="1"/>
  <c r="AD65" i="1"/>
  <c r="AD128" i="1" s="1"/>
  <c r="AC65" i="1"/>
  <c r="AC128" i="1" s="1"/>
  <c r="AB65" i="1"/>
  <c r="AB128" i="1" s="1"/>
  <c r="AA65" i="1"/>
  <c r="AA128" i="1" s="1"/>
  <c r="Z65" i="1"/>
  <c r="Z128" i="1" s="1"/>
  <c r="Y65" i="1"/>
  <c r="Y128" i="1" s="1"/>
  <c r="X65" i="1"/>
  <c r="X128" i="1" s="1"/>
  <c r="W65" i="1"/>
  <c r="W128" i="1" s="1"/>
  <c r="V65" i="1"/>
  <c r="V128" i="1" s="1"/>
  <c r="U65" i="1"/>
  <c r="U128" i="1" s="1"/>
  <c r="T65" i="1"/>
  <c r="T128" i="1" s="1"/>
  <c r="S65" i="1"/>
  <c r="S128" i="1" s="1"/>
  <c r="R65" i="1"/>
  <c r="R128" i="1" s="1"/>
  <c r="Q65" i="1"/>
  <c r="Q128" i="1" s="1"/>
  <c r="P65" i="1"/>
  <c r="P128" i="1" s="1"/>
  <c r="O65" i="1"/>
  <c r="O128" i="1" s="1"/>
  <c r="N65" i="1"/>
  <c r="N128" i="1" s="1"/>
  <c r="M65" i="1"/>
  <c r="M128" i="1" s="1"/>
  <c r="G65" i="1"/>
  <c r="G128" i="1" s="1"/>
  <c r="F65" i="1"/>
  <c r="F128" i="1" s="1"/>
  <c r="E65" i="1"/>
  <c r="E128" i="1" s="1"/>
  <c r="D65" i="1"/>
  <c r="D128" i="1" s="1"/>
  <c r="CR63" i="1"/>
  <c r="CR62" i="1"/>
  <c r="CR60" i="1"/>
  <c r="CR59" i="1"/>
  <c r="CR58" i="1"/>
  <c r="CR57" i="1"/>
  <c r="CR56" i="1"/>
  <c r="CR55" i="1"/>
  <c r="CR54" i="1"/>
  <c r="CR53" i="1"/>
  <c r="CR52" i="1"/>
  <c r="CR51" i="1"/>
  <c r="CR50" i="1"/>
  <c r="CR49" i="1"/>
  <c r="CR48" i="1"/>
  <c r="CR47" i="1"/>
  <c r="CR46" i="1"/>
  <c r="CR45" i="1"/>
  <c r="CR44" i="1"/>
  <c r="CR43" i="1"/>
  <c r="CR42" i="1"/>
  <c r="CR41" i="1"/>
  <c r="CR40" i="1"/>
  <c r="CR39" i="1"/>
  <c r="CR38" i="1"/>
  <c r="CR37" i="1"/>
  <c r="CQ35" i="1"/>
  <c r="CO35" i="1"/>
  <c r="CN35" i="1"/>
  <c r="CM35" i="1"/>
  <c r="CM130" i="1" s="1"/>
  <c r="CK35" i="1"/>
  <c r="CJ35" i="1"/>
  <c r="CI35" i="1"/>
  <c r="CH35" i="1"/>
  <c r="CH130" i="1" s="1"/>
  <c r="CG35" i="1"/>
  <c r="CG130" i="1" s="1"/>
  <c r="G35" i="1"/>
  <c r="G130" i="1" s="1"/>
  <c r="F35" i="1"/>
  <c r="E35" i="1"/>
  <c r="D35" i="1"/>
  <c r="K33" i="1"/>
  <c r="CR33" i="1" s="1"/>
  <c r="K32" i="1"/>
  <c r="CR32" i="1" s="1"/>
  <c r="K31" i="1"/>
  <c r="CR31" i="1" s="1"/>
  <c r="K30" i="1"/>
  <c r="CR30" i="1" s="1"/>
  <c r="K29" i="1"/>
  <c r="CR29" i="1" s="1"/>
  <c r="K28" i="1"/>
  <c r="CR28" i="1" s="1"/>
  <c r="K27" i="1"/>
  <c r="CR27" i="1" s="1"/>
  <c r="K26" i="1"/>
  <c r="CR26" i="1" s="1"/>
  <c r="K25" i="1"/>
  <c r="CR25" i="1" s="1"/>
  <c r="K24" i="1"/>
  <c r="CR24" i="1" s="1"/>
  <c r="K23" i="1"/>
  <c r="CR23" i="1" s="1"/>
  <c r="K22" i="1"/>
  <c r="CR22" i="1" s="1"/>
  <c r="K21" i="1"/>
  <c r="CR21" i="1" s="1"/>
  <c r="K20" i="1"/>
  <c r="CR20" i="1" s="1"/>
  <c r="K19" i="1"/>
  <c r="CR19" i="1" s="1"/>
  <c r="K18" i="1"/>
  <c r="CR18" i="1" s="1"/>
  <c r="K17" i="1"/>
  <c r="CR17" i="1" s="1"/>
  <c r="K16" i="1"/>
  <c r="CR16" i="1" s="1"/>
  <c r="K15" i="1"/>
  <c r="CR15" i="1" s="1"/>
  <c r="K14" i="1"/>
  <c r="CR14" i="1" s="1"/>
  <c r="K13" i="1"/>
  <c r="CR13" i="1" s="1"/>
  <c r="B5" i="1"/>
  <c r="CJ130" i="1" l="1"/>
  <c r="CK130" i="1"/>
  <c r="CK144" i="1" s="1"/>
  <c r="CO130" i="1"/>
  <c r="CO144" i="1" s="1"/>
  <c r="CQ130" i="1"/>
  <c r="CQ144" i="1" s="1"/>
  <c r="E130" i="1"/>
  <c r="CI130" i="1"/>
  <c r="CN130" i="1"/>
  <c r="D130" i="1"/>
  <c r="F130" i="1"/>
  <c r="K35" i="1"/>
  <c r="CR35" i="1" s="1"/>
  <c r="CR65" i="1"/>
</calcChain>
</file>

<file path=xl/sharedStrings.xml><?xml version="1.0" encoding="utf-8"?>
<sst xmlns="http://schemas.openxmlformats.org/spreadsheetml/2006/main" count="545" uniqueCount="364">
  <si>
    <t/>
  </si>
  <si>
    <t>%,AFT,FDESCR</t>
  </si>
  <si>
    <t>%,C</t>
  </si>
  <si>
    <t>Jefferson County Public Schools</t>
  </si>
  <si>
    <t>Number</t>
  </si>
  <si>
    <t>Description</t>
  </si>
  <si>
    <t>Revenues</t>
  </si>
  <si>
    <t>Encumbrances</t>
  </si>
  <si>
    <t>Requisitions</t>
  </si>
  <si>
    <t>Available</t>
  </si>
  <si>
    <t>%,AFF,FACCOUNT</t>
  </si>
  <si>
    <t>Account</t>
  </si>
  <si>
    <t>Salaries</t>
  </si>
  <si>
    <t>Purchased Services</t>
  </si>
  <si>
    <t>Materials and Supplies</t>
  </si>
  <si>
    <t>Capital Outlay</t>
  </si>
  <si>
    <t>Total Expenditures</t>
  </si>
  <si>
    <t>Prior Year Carryforward</t>
  </si>
  <si>
    <t>%,FACCOUNT,TACCOUNT_ROLLUP,X,NSALARIES</t>
  </si>
  <si>
    <t>%,FACCOUNT,TACCOUNT_ROLLUP,X,NPURCHASED SERVICES</t>
  </si>
  <si>
    <t>Benefits</t>
  </si>
  <si>
    <t>Total Salaries and Benefits</t>
  </si>
  <si>
    <t>%,FACCOUNT,TACCOUNT_ROLLUP,X,NBENEFITS</t>
  </si>
  <si>
    <t>%,FACCOUNT,TACCOUNT_ROLLUP,X,NSUPPLIES</t>
  </si>
  <si>
    <t>%,FACCOUNT,TACCOUNT_ROLLUP,X,NCAPITAL OUTLAY</t>
  </si>
  <si>
    <t>%,ATF,FDESCR</t>
  </si>
  <si>
    <t>Current Year</t>
  </si>
  <si>
    <t>%,ATF,FFUND_CODE</t>
  </si>
  <si>
    <t>Operational Funds</t>
  </si>
  <si>
    <t>Capital Funds</t>
  </si>
  <si>
    <t>%,LACTUALS,SYTD,FFUND_CODE,X,VCR020,VDS020</t>
  </si>
  <si>
    <t>Total</t>
  </si>
  <si>
    <t>%,LACTUALS,SYTD</t>
  </si>
  <si>
    <t>Estimated Revenue</t>
  </si>
  <si>
    <t>Budget</t>
  </si>
  <si>
    <t>Percent Spent</t>
  </si>
  <si>
    <t>%,LACTUALS,SYTD,FFUND_CODE,X,VCA020,VFS020,VGF020,VGS020,VIR020,VCC020</t>
  </si>
  <si>
    <t>%,LREVEST_BD,UPOSTED_TOTAL_AMT,SADJBAL,FACCOUNT,TACCOUNT_ROLLUP,NREVENUE</t>
  </si>
  <si>
    <t>%,LORG_BD,UPOSTED_TOTAL_AMT,SADJBAL,R,FACCOUNT,TACCOUNT_ROLLUP,XDYYNYN00,NTRANSFERS</t>
  </si>
  <si>
    <t>%,LORG_BD,UPOSTED_TOTAL_AMT,SADJBAL,R,FACCOUNT,TACCOUNT_ROLLUP,XDYYNYN00,NEXPENDITURE</t>
  </si>
  <si>
    <t>Pre-Adjusted Carryforward</t>
  </si>
  <si>
    <t>Adjusted Carryforward</t>
  </si>
  <si>
    <t>%,LORG_EN,UPOSTED_TOTAL_AMT,FACCOUNT,TACCOUNT_ROLLUP,NEXPENDITURE</t>
  </si>
  <si>
    <t>%,LORG_PR,UPOSTED_TOTAL_AMT,FACCOUNT,TACCOUNT_ROLLUP,NEXPENDITURE</t>
  </si>
  <si>
    <t>For Accounting Period:</t>
  </si>
  <si>
    <t>TABOR (school enters amount)</t>
  </si>
  <si>
    <t>%,R,FACCOUNT,TACCOUNT_ROLLUP,XDYYNYN00,NTRANSFERS,NREVENUES</t>
  </si>
  <si>
    <t>%,VCA020</t>
  </si>
  <si>
    <t>%,VCC020</t>
  </si>
  <si>
    <t>%,VGF020</t>
  </si>
  <si>
    <t>%,VGS020</t>
  </si>
  <si>
    <t>%,VCR020</t>
  </si>
  <si>
    <t>%,VDS020</t>
  </si>
  <si>
    <t>%,V511700</t>
  </si>
  <si>
    <t>%,V512100</t>
  </si>
  <si>
    <t>%,V513100</t>
  </si>
  <si>
    <t>%,V521000</t>
  </si>
  <si>
    <t>%,V521100</t>
  </si>
  <si>
    <t>%,V521900</t>
  </si>
  <si>
    <t>%,V522100</t>
  </si>
  <si>
    <t>%,V524200</t>
  </si>
  <si>
    <t>%,V526200</t>
  </si>
  <si>
    <t>%,V529200</t>
  </si>
  <si>
    <t>%,V529400</t>
  </si>
  <si>
    <t>%,V529500</t>
  </si>
  <si>
    <t>%,V529600</t>
  </si>
  <si>
    <t>%,V529800</t>
  </si>
  <si>
    <t>%,V552100</t>
  </si>
  <si>
    <t>%,V557100</t>
  </si>
  <si>
    <t>%,V557600</t>
  </si>
  <si>
    <t>%,V591100</t>
  </si>
  <si>
    <t>%,V599810</t>
  </si>
  <si>
    <t>%,V599820</t>
  </si>
  <si>
    <t>%,V699000</t>
  </si>
  <si>
    <t>%,V701000</t>
  </si>
  <si>
    <t>%,V702000</t>
  </si>
  <si>
    <t>%,V703000</t>
  </si>
  <si>
    <t>%,V708000</t>
  </si>
  <si>
    <t>%,V710000</t>
  </si>
  <si>
    <t>%,V713000</t>
  </si>
  <si>
    <t>%,V715000</t>
  </si>
  <si>
    <t>%,V717000</t>
  </si>
  <si>
    <t>%,V721000</t>
  </si>
  <si>
    <t>%,V723000</t>
  </si>
  <si>
    <t>%,V731000</t>
  </si>
  <si>
    <t>%,V735000</t>
  </si>
  <si>
    <t>%,V741000</t>
  </si>
  <si>
    <t>%,V742000</t>
  </si>
  <si>
    <t>%,V743000</t>
  </si>
  <si>
    <t>%,V745000</t>
  </si>
  <si>
    <t>%,V745500</t>
  </si>
  <si>
    <t>%,V746000</t>
  </si>
  <si>
    <t>%,V747000</t>
  </si>
  <si>
    <t>%,V752000</t>
  </si>
  <si>
    <t>%,V760000</t>
  </si>
  <si>
    <t>%,V763000</t>
  </si>
  <si>
    <t>%,V764000</t>
  </si>
  <si>
    <t>%,V765000</t>
  </si>
  <si>
    <t>%,V766000</t>
  </si>
  <si>
    <t>%,V768000</t>
  </si>
  <si>
    <t>%,V769000</t>
  </si>
  <si>
    <t>%,V770000</t>
  </si>
  <si>
    <t>%,V770800</t>
  </si>
  <si>
    <t>%,V775000</t>
  </si>
  <si>
    <t>%,V781000</t>
  </si>
  <si>
    <t>%,V781500</t>
  </si>
  <si>
    <t>%,V801000</t>
  </si>
  <si>
    <t>%,V806000</t>
  </si>
  <si>
    <t>%,V810000</t>
  </si>
  <si>
    <t>%,V810001</t>
  </si>
  <si>
    <t>%,V812000</t>
  </si>
  <si>
    <t>%,V814000</t>
  </si>
  <si>
    <t>%,V820000</t>
  </si>
  <si>
    <t>%,V820001</t>
  </si>
  <si>
    <t>%,V822000</t>
  </si>
  <si>
    <t>%,V823000</t>
  </si>
  <si>
    <t>%,V824000</t>
  </si>
  <si>
    <t>%,V826000</t>
  </si>
  <si>
    <t>%,V840000</t>
  </si>
  <si>
    <t>%,V852000</t>
  </si>
  <si>
    <t>%,V870000</t>
  </si>
  <si>
    <t>%,V930000</t>
  </si>
  <si>
    <t>%,V950000</t>
  </si>
  <si>
    <t>%,V401000</t>
  </si>
  <si>
    <t>401000</t>
  </si>
  <si>
    <t>Commissions/Profits</t>
  </si>
  <si>
    <t>%,V401400</t>
  </si>
  <si>
    <t>401400</t>
  </si>
  <si>
    <t>Ticket Sales</t>
  </si>
  <si>
    <t>%,V408000</t>
  </si>
  <si>
    <t>408000</t>
  </si>
  <si>
    <t>Resale</t>
  </si>
  <si>
    <t>%,V409000</t>
  </si>
  <si>
    <t>409000</t>
  </si>
  <si>
    <t>Sales-Fund Raising</t>
  </si>
  <si>
    <t>%,V411000</t>
  </si>
  <si>
    <t>411000</t>
  </si>
  <si>
    <t>Prop Tax-Mill Levy Override</t>
  </si>
  <si>
    <t>%,V415000</t>
  </si>
  <si>
    <t>415000</t>
  </si>
  <si>
    <t>Earnings On Investments</t>
  </si>
  <si>
    <t>%,V419000</t>
  </si>
  <si>
    <t>419000</t>
  </si>
  <si>
    <t>Other Revenue</t>
  </si>
  <si>
    <t>%,V430000</t>
  </si>
  <si>
    <t>430000</t>
  </si>
  <si>
    <t>Fines</t>
  </si>
  <si>
    <t>%,V431100</t>
  </si>
  <si>
    <t>431100</t>
  </si>
  <si>
    <t>Capital Lease Proceeds</t>
  </si>
  <si>
    <t>%,V433000</t>
  </si>
  <si>
    <t>433000</t>
  </si>
  <si>
    <t>State Revenue - Other</t>
  </si>
  <si>
    <t>%,V434000</t>
  </si>
  <si>
    <t>434000</t>
  </si>
  <si>
    <t>Exceptional Children Revenue</t>
  </si>
  <si>
    <t>%,V438000</t>
  </si>
  <si>
    <t>438000</t>
  </si>
  <si>
    <t>State ELPA Revenue</t>
  </si>
  <si>
    <t>%,V447000</t>
  </si>
  <si>
    <t>447000</t>
  </si>
  <si>
    <t>Tuition from Other Districts</t>
  </si>
  <si>
    <t>%,V450000</t>
  </si>
  <si>
    <t>450000</t>
  </si>
  <si>
    <t>Transfers</t>
  </si>
  <si>
    <t>%,V451000</t>
  </si>
  <si>
    <t>451000</t>
  </si>
  <si>
    <t>Fees/Dues</t>
  </si>
  <si>
    <t>%,V451500</t>
  </si>
  <si>
    <t>451500</t>
  </si>
  <si>
    <t>Student Fees-Registration</t>
  </si>
  <si>
    <t>%,V474000</t>
  </si>
  <si>
    <t>474000</t>
  </si>
  <si>
    <t>Transportation - Field Trips</t>
  </si>
  <si>
    <t>%,V498000</t>
  </si>
  <si>
    <t>498000</t>
  </si>
  <si>
    <t>Donations</t>
  </si>
  <si>
    <t>%,V499000</t>
  </si>
  <si>
    <t>499000</t>
  </si>
  <si>
    <t>Miscellaneous Revenue</t>
  </si>
  <si>
    <t>%,V950500</t>
  </si>
  <si>
    <t>950500</t>
  </si>
  <si>
    <t>Mandatory Transfers</t>
  </si>
  <si>
    <t>511700</t>
  </si>
  <si>
    <t>Executive Director</t>
  </si>
  <si>
    <t>512100</t>
  </si>
  <si>
    <t>Principal</t>
  </si>
  <si>
    <t>513100</t>
  </si>
  <si>
    <t>Assistant Principal</t>
  </si>
  <si>
    <t>521000</t>
  </si>
  <si>
    <t>Dean</t>
  </si>
  <si>
    <t>521100</t>
  </si>
  <si>
    <t>Teacher</t>
  </si>
  <si>
    <t>521900</t>
  </si>
  <si>
    <t>Substitute Teacher</t>
  </si>
  <si>
    <t>522100</t>
  </si>
  <si>
    <t>Counselor</t>
  </si>
  <si>
    <t>%,V522200</t>
  </si>
  <si>
    <t>522200</t>
  </si>
  <si>
    <t>Teacher Librarian</t>
  </si>
  <si>
    <t>524200</t>
  </si>
  <si>
    <t>Coordinator - Classified</t>
  </si>
  <si>
    <t>526200</t>
  </si>
  <si>
    <t>Instructional Coach</t>
  </si>
  <si>
    <t>529200</t>
  </si>
  <si>
    <t>Occupational Therapist</t>
  </si>
  <si>
    <t>529400</t>
  </si>
  <si>
    <t>Nurse</t>
  </si>
  <si>
    <t>529500</t>
  </si>
  <si>
    <t>Psychologist</t>
  </si>
  <si>
    <t>529600</t>
  </si>
  <si>
    <t>Social Worker</t>
  </si>
  <si>
    <t>529800</t>
  </si>
  <si>
    <t>Speech Therapist</t>
  </si>
  <si>
    <t>552100</t>
  </si>
  <si>
    <t>School Secretary</t>
  </si>
  <si>
    <t>557100</t>
  </si>
  <si>
    <t>Paraprofessional</t>
  </si>
  <si>
    <t>%,V557500</t>
  </si>
  <si>
    <t>557500</t>
  </si>
  <si>
    <t>Para-Educator</t>
  </si>
  <si>
    <t>557600</t>
  </si>
  <si>
    <t>Clinic Aides</t>
  </si>
  <si>
    <t>591100</t>
  </si>
  <si>
    <t>Custodian</t>
  </si>
  <si>
    <t>%,V599400</t>
  </si>
  <si>
    <t>599400</t>
  </si>
  <si>
    <t>Unused Sick Leave</t>
  </si>
  <si>
    <t>599810</t>
  </si>
  <si>
    <t>Additional Pay - Certificated</t>
  </si>
  <si>
    <t>599820</t>
  </si>
  <si>
    <t>Additional Pay-Classified</t>
  </si>
  <si>
    <t>699000</t>
  </si>
  <si>
    <t>Employee Benefits</t>
  </si>
  <si>
    <t>701000</t>
  </si>
  <si>
    <t>Mileage And Travel</t>
  </si>
  <si>
    <t>%,V701800</t>
  </si>
  <si>
    <t>701800</t>
  </si>
  <si>
    <t>702000</t>
  </si>
  <si>
    <t>Employee Training &amp; Conf</t>
  </si>
  <si>
    <t>703000</t>
  </si>
  <si>
    <t>Awards And Banquets</t>
  </si>
  <si>
    <t>%,V705000</t>
  </si>
  <si>
    <t>705000</t>
  </si>
  <si>
    <t>Recruiting Costs</t>
  </si>
  <si>
    <t>708000</t>
  </si>
  <si>
    <t>Background Verifications</t>
  </si>
  <si>
    <t>710000</t>
  </si>
  <si>
    <t>Meals/Refreshments</t>
  </si>
  <si>
    <t>713000</t>
  </si>
  <si>
    <t>Student Transportation</t>
  </si>
  <si>
    <t>715000</t>
  </si>
  <si>
    <t>Student Admission/Entry Fees</t>
  </si>
  <si>
    <t>717000</t>
  </si>
  <si>
    <t>Athletic Trainers</t>
  </si>
  <si>
    <t>721000</t>
  </si>
  <si>
    <t>Legal Fees</t>
  </si>
  <si>
    <t>723000</t>
  </si>
  <si>
    <t>Printing</t>
  </si>
  <si>
    <t>731000</t>
  </si>
  <si>
    <t>Contracted Services</t>
  </si>
  <si>
    <t>735000</t>
  </si>
  <si>
    <t>Bank Fees &amp; Other Expense</t>
  </si>
  <si>
    <t>741000</t>
  </si>
  <si>
    <t>Refuse &amp; Dump Fees</t>
  </si>
  <si>
    <t>742000</t>
  </si>
  <si>
    <t>Building Rental</t>
  </si>
  <si>
    <t>743000</t>
  </si>
  <si>
    <t>Equipment Rental</t>
  </si>
  <si>
    <t>745000</t>
  </si>
  <si>
    <t>Contract Maint/Eq Repair</t>
  </si>
  <si>
    <t>745500</t>
  </si>
  <si>
    <t>Technology Services</t>
  </si>
  <si>
    <t>746000</t>
  </si>
  <si>
    <t>Const Maint/Repair-Bldg</t>
  </si>
  <si>
    <t>747000</t>
  </si>
  <si>
    <t>Software Purch/Lease</t>
  </si>
  <si>
    <t>752000</t>
  </si>
  <si>
    <t>Marketing - Advertising</t>
  </si>
  <si>
    <t>760000</t>
  </si>
  <si>
    <t>Telephone/Pagers/Modems</t>
  </si>
  <si>
    <t>%,V761000</t>
  </si>
  <si>
    <t>761000</t>
  </si>
  <si>
    <t>Natural Gas</t>
  </si>
  <si>
    <t>763000</t>
  </si>
  <si>
    <t>Data Communication Lines</t>
  </si>
  <si>
    <t>764000</t>
  </si>
  <si>
    <t>Electricity</t>
  </si>
  <si>
    <t>765000</t>
  </si>
  <si>
    <t>Voice Communication Line</t>
  </si>
  <si>
    <t>766000</t>
  </si>
  <si>
    <t>Water &amp; Sanitation</t>
  </si>
  <si>
    <t>768000</t>
  </si>
  <si>
    <t>Postage</t>
  </si>
  <si>
    <t>769000</t>
  </si>
  <si>
    <t>Permits/Licenses/Fees</t>
  </si>
  <si>
    <t>770000</t>
  </si>
  <si>
    <t>Risk Management Charges</t>
  </si>
  <si>
    <t>770800</t>
  </si>
  <si>
    <t>Unemployment Comp Insur</t>
  </si>
  <si>
    <t>775000</t>
  </si>
  <si>
    <t>Community Relations</t>
  </si>
  <si>
    <t>781000</t>
  </si>
  <si>
    <t>Lease Purch-Other-Principal</t>
  </si>
  <si>
    <t>%,V781001</t>
  </si>
  <si>
    <t>781001</t>
  </si>
  <si>
    <t>Principal-Refinance</t>
  </si>
  <si>
    <t>781500</t>
  </si>
  <si>
    <t>Lease Purch-Other-Interest</t>
  </si>
  <si>
    <t>950000</t>
  </si>
  <si>
    <t>801000</t>
  </si>
  <si>
    <t>Contingency</t>
  </si>
  <si>
    <t>%,V804000</t>
  </si>
  <si>
    <t>804000</t>
  </si>
  <si>
    <t>Fund Raising</t>
  </si>
  <si>
    <t>%,V805000</t>
  </si>
  <si>
    <t>805000</t>
  </si>
  <si>
    <t>Materials/Supplies-Other</t>
  </si>
  <si>
    <t>806000</t>
  </si>
  <si>
    <t>Materials/Supplies Resale</t>
  </si>
  <si>
    <t>810000</t>
  </si>
  <si>
    <t>Office Material/Supplies</t>
  </si>
  <si>
    <t>810001</t>
  </si>
  <si>
    <t>Office Equipment - Under $5K</t>
  </si>
  <si>
    <t>812000</t>
  </si>
  <si>
    <t>Clinic Supplies/Materials</t>
  </si>
  <si>
    <t>814000</t>
  </si>
  <si>
    <t>Custodial Supplies</t>
  </si>
  <si>
    <t>820000</t>
  </si>
  <si>
    <t>Instructional Material/Supply</t>
  </si>
  <si>
    <t>820001</t>
  </si>
  <si>
    <t>Instructional Equip-Under $5K</t>
  </si>
  <si>
    <t>822000</t>
  </si>
  <si>
    <t>Textbooks</t>
  </si>
  <si>
    <t>823000</t>
  </si>
  <si>
    <t>Copier Usage</t>
  </si>
  <si>
    <t>824000</t>
  </si>
  <si>
    <t>Testing Materials</t>
  </si>
  <si>
    <t>826000</t>
  </si>
  <si>
    <t>Graduation Materials</t>
  </si>
  <si>
    <t>840000</t>
  </si>
  <si>
    <t>Maint Materials/Supplies</t>
  </si>
  <si>
    <t>852000</t>
  </si>
  <si>
    <t>Vehicle Fuel Expense</t>
  </si>
  <si>
    <t>870000</t>
  </si>
  <si>
    <t>Library Materials</t>
  </si>
  <si>
    <t>930000</t>
  </si>
  <si>
    <t>Building Improvements</t>
  </si>
  <si>
    <t>CA020</t>
  </si>
  <si>
    <t>CC020</t>
  </si>
  <si>
    <t>GF020</t>
  </si>
  <si>
    <t>GS020</t>
  </si>
  <si>
    <t>Charter School Campus Activity</t>
  </si>
  <si>
    <t>Charter School Child Care Fund</t>
  </si>
  <si>
    <t>Charter School General Fund</t>
  </si>
  <si>
    <t>Charter School Grant Fund</t>
  </si>
  <si>
    <t>CR020</t>
  </si>
  <si>
    <t>DS020</t>
  </si>
  <si>
    <t>Charter School Capital Reserve</t>
  </si>
  <si>
    <t>Charter School Debt Service</t>
  </si>
  <si>
    <t>5JAOPP</t>
  </si>
  <si>
    <t>Charter Schools</t>
  </si>
  <si>
    <t>Jefferson Academy</t>
  </si>
  <si>
    <t>JEFF_ACADEMY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</si>
</sst>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m/dd/yy;@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5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4"/>
      <color indexed="58"/>
      <name val="Arial"/>
      <family val="2"/>
    </font>
    <font>
      <sz val="10"/>
      <color indexed="5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0" borderId="0" applyFill="0" applyBorder="0" applyAlignment="0" applyProtection="0"/>
  </cellStyleXfs>
  <cellXfs count="55">
    <xf numFmtId="0" fontId="0" fillId="0" borderId="0" xfId="0"/>
    <xf numFmtId="43" fontId="2" fillId="0" borderId="0" xfId="1" applyFont="1"/>
    <xf numFmtId="43" fontId="2" fillId="0" borderId="0" xfId="1" applyFont="1" applyFill="1"/>
    <xf numFmtId="43" fontId="5" fillId="0" borderId="0" xfId="1" applyFont="1"/>
    <xf numFmtId="43" fontId="5" fillId="0" borderId="0" xfId="1" applyFont="1" applyFill="1"/>
    <xf numFmtId="43" fontId="5" fillId="0" borderId="1" xfId="1" applyFont="1" applyFill="1" applyBorder="1"/>
    <xf numFmtId="43" fontId="5" fillId="0" borderId="2" xfId="1" applyFont="1" applyFill="1" applyBorder="1"/>
    <xf numFmtId="43" fontId="5" fillId="0" borderId="0" xfId="1" applyFont="1" applyFill="1" applyBorder="1"/>
    <xf numFmtId="43" fontId="5" fillId="0" borderId="3" xfId="1" applyFont="1" applyFill="1" applyBorder="1"/>
    <xf numFmtId="43" fontId="5" fillId="0" borderId="4" xfId="1" applyFont="1" applyFill="1" applyBorder="1"/>
    <xf numFmtId="43" fontId="5" fillId="0" borderId="0" xfId="1" applyFont="1" applyAlignment="1">
      <alignment horizontal="center"/>
    </xf>
    <xf numFmtId="43" fontId="5" fillId="0" borderId="0" xfId="1" applyFont="1" applyFill="1" applyAlignment="1">
      <alignment horizontal="center"/>
    </xf>
    <xf numFmtId="43" fontId="5" fillId="0" borderId="1" xfId="1" applyFont="1" applyBorder="1"/>
    <xf numFmtId="43" fontId="5" fillId="2" borderId="0" xfId="1" applyFont="1" applyFill="1" applyAlignment="1">
      <alignment horizontal="center" wrapText="1"/>
    </xf>
    <xf numFmtId="43" fontId="2" fillId="2" borderId="0" xfId="1" applyFont="1" applyFill="1" applyAlignment="1">
      <alignment horizontal="center" wrapText="1"/>
    </xf>
    <xf numFmtId="43" fontId="2" fillId="2" borderId="0" xfId="1" applyFont="1" applyFill="1" applyAlignment="1">
      <alignment horizontal="left" wrapText="1"/>
    </xf>
    <xf numFmtId="43" fontId="5" fillId="3" borderId="0" xfId="1" applyFont="1" applyFill="1"/>
    <xf numFmtId="43" fontId="2" fillId="3" borderId="0" xfId="1" applyFont="1" applyFill="1" applyAlignment="1">
      <alignment horizontal="left"/>
    </xf>
    <xf numFmtId="4" fontId="6" fillId="3" borderId="0" xfId="1" applyNumberFormat="1" applyFont="1" applyFill="1" applyAlignment="1">
      <alignment horizontal="center"/>
    </xf>
    <xf numFmtId="4" fontId="4" fillId="3" borderId="0" xfId="3" applyFont="1" applyFill="1"/>
    <xf numFmtId="4" fontId="3" fillId="3" borderId="0" xfId="1" applyNumberFormat="1" applyFont="1" applyFill="1" applyAlignment="1"/>
    <xf numFmtId="4" fontId="7" fillId="3" borderId="0" xfId="1" applyNumberFormat="1" applyFont="1" applyFill="1" applyAlignment="1">
      <alignment horizontal="center"/>
    </xf>
    <xf numFmtId="4" fontId="3" fillId="3" borderId="0" xfId="1" applyNumberFormat="1" applyFont="1" applyFill="1" applyAlignment="1">
      <alignment horizontal="right"/>
    </xf>
    <xf numFmtId="4" fontId="5" fillId="3" borderId="0" xfId="1" applyNumberFormat="1" applyFont="1" applyFill="1" applyAlignment="1">
      <alignment horizontal="center"/>
    </xf>
    <xf numFmtId="43" fontId="2" fillId="3" borderId="0" xfId="1" applyFont="1" applyFill="1" applyAlignment="1">
      <alignment horizontal="right"/>
    </xf>
    <xf numFmtId="43" fontId="5" fillId="3" borderId="0" xfId="1" applyFont="1" applyFill="1" applyAlignment="1">
      <alignment horizontal="center"/>
    </xf>
    <xf numFmtId="4" fontId="5" fillId="3" borderId="0" xfId="1" applyNumberFormat="1" applyFont="1" applyFill="1" applyAlignment="1">
      <alignment horizontal="right"/>
    </xf>
    <xf numFmtId="43" fontId="5" fillId="3" borderId="0" xfId="1" applyFont="1" applyFill="1" applyAlignment="1">
      <alignment horizontal="left"/>
    </xf>
    <xf numFmtId="43" fontId="5" fillId="0" borderId="0" xfId="1" applyFont="1" applyFill="1" applyAlignment="1">
      <alignment horizontal="center" wrapText="1"/>
    </xf>
    <xf numFmtId="4" fontId="0" fillId="0" borderId="0" xfId="1" applyNumberFormat="1" applyFont="1" applyFill="1"/>
    <xf numFmtId="9" fontId="0" fillId="0" borderId="1" xfId="2" applyFont="1" applyFill="1" applyBorder="1" applyAlignment="1">
      <alignment horizontal="center"/>
    </xf>
    <xf numFmtId="43" fontId="0" fillId="0" borderId="0" xfId="1" applyFont="1" applyFill="1"/>
    <xf numFmtId="43" fontId="6" fillId="3" borderId="0" xfId="1" applyFont="1" applyFill="1" applyAlignment="1">
      <alignment horizontal="center"/>
    </xf>
    <xf numFmtId="43" fontId="3" fillId="3" borderId="0" xfId="1" applyFont="1" applyFill="1" applyAlignment="1"/>
    <xf numFmtId="43" fontId="3" fillId="3" borderId="0" xfId="1" applyFont="1" applyFill="1" applyAlignment="1">
      <alignment horizontal="right"/>
    </xf>
    <xf numFmtId="9" fontId="5" fillId="0" borderId="0" xfId="2" applyFont="1" applyAlignment="1">
      <alignment horizontal="center"/>
    </xf>
    <xf numFmtId="9" fontId="5" fillId="3" borderId="0" xfId="2" applyFont="1" applyFill="1" applyAlignment="1">
      <alignment horizontal="center"/>
    </xf>
    <xf numFmtId="9" fontId="2" fillId="2" borderId="0" xfId="2" applyFont="1" applyFill="1" applyAlignment="1">
      <alignment horizontal="center" wrapText="1"/>
    </xf>
    <xf numFmtId="9" fontId="5" fillId="0" borderId="0" xfId="2" applyFont="1" applyFill="1" applyBorder="1" applyAlignment="1">
      <alignment horizontal="center"/>
    </xf>
    <xf numFmtId="9" fontId="5" fillId="0" borderId="0" xfId="2" applyFont="1" applyFill="1" applyAlignment="1">
      <alignment horizontal="center"/>
    </xf>
    <xf numFmtId="9" fontId="5" fillId="0" borderId="2" xfId="2" applyFont="1" applyFill="1" applyBorder="1" applyAlignment="1">
      <alignment horizontal="center"/>
    </xf>
    <xf numFmtId="9" fontId="5" fillId="0" borderId="1" xfId="2" applyFont="1" applyFill="1" applyBorder="1" applyAlignment="1">
      <alignment horizontal="center"/>
    </xf>
    <xf numFmtId="9" fontId="0" fillId="0" borderId="0" xfId="2" applyFont="1" applyFill="1" applyBorder="1" applyAlignment="1">
      <alignment horizontal="center"/>
    </xf>
    <xf numFmtId="43" fontId="5" fillId="0" borderId="5" xfId="1" applyFont="1" applyBorder="1"/>
    <xf numFmtId="4" fontId="3" fillId="3" borderId="0" xfId="1" applyNumberFormat="1" applyFont="1" applyFill="1" applyAlignment="1">
      <alignment horizontal="left"/>
    </xf>
    <xf numFmtId="43" fontId="5" fillId="4" borderId="0" xfId="1" applyFont="1" applyFill="1" applyAlignment="1">
      <alignment horizontal="center"/>
    </xf>
    <xf numFmtId="43" fontId="2" fillId="4" borderId="0" xfId="1" applyFont="1" applyFill="1"/>
    <xf numFmtId="43" fontId="5" fillId="4" borderId="0" xfId="1" applyFont="1" applyFill="1"/>
    <xf numFmtId="9" fontId="5" fillId="4" borderId="0" xfId="2" applyFont="1" applyFill="1" applyAlignment="1">
      <alignment horizontal="center"/>
    </xf>
    <xf numFmtId="164" fontId="2" fillId="3" borderId="0" xfId="1" applyNumberFormat="1" applyFont="1" applyFill="1" applyAlignment="1">
      <alignment horizontal="left"/>
    </xf>
    <xf numFmtId="43" fontId="5" fillId="3" borderId="0" xfId="1" quotePrefix="1" applyFont="1" applyFill="1"/>
    <xf numFmtId="43" fontId="2" fillId="3" borderId="0" xfId="1" quotePrefix="1" applyFont="1" applyFill="1" applyAlignment="1">
      <alignment horizontal="left"/>
    </xf>
    <xf numFmtId="14" fontId="5" fillId="3" borderId="0" xfId="1" applyNumberFormat="1" applyFont="1" applyFill="1"/>
    <xf numFmtId="4" fontId="5" fillId="3" borderId="0" xfId="1" quotePrefix="1" applyNumberFormat="1" applyFont="1" applyFill="1" applyAlignment="1">
      <alignment horizontal="left"/>
    </xf>
    <xf numFmtId="4" fontId="5" fillId="3" borderId="0" xfId="1" quotePrefix="1" applyNumberFormat="1" applyFont="1" applyFill="1"/>
  </cellXfs>
  <cellStyles count="4">
    <cellStyle name="Comma" xfId="1" builtinId="3"/>
    <cellStyle name="Normal" xfId="0" builtinId="0"/>
    <cellStyle name="Percent" xfId="2" builtinId="5"/>
    <cellStyle name="PSDetail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92</xdr:col>
      <xdr:colOff>9525</xdr:colOff>
      <xdr:row>1</xdr:row>
      <xdr:rowOff>219075</xdr:rowOff>
    </xdr:from>
    <xdr:to>
      <xdr:col>94</xdr:col>
      <xdr:colOff>104775</xdr:colOff>
      <xdr:row>4</xdr:row>
      <xdr:rowOff>142875</xdr:rowOff>
    </xdr:to>
    <xdr:pic>
      <xdr:nvPicPr>
        <xdr:cNvPr id="1030" name="Picture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01450" y="219075"/>
          <a:ext cx="1457325" cy="4762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CW145"/>
  <sheetViews>
    <sheetView tabSelected="1" topLeftCell="L2" zoomScaleNormal="100" workbookViewId="0">
      <selection activeCell="CZ2" sqref="CZ1:DB1048576"/>
    </sheetView>
  </sheetViews>
  <sheetFormatPr baseColWidth="10" defaultColWidth="9.1640625" defaultRowHeight="13" outlineLevelRow="1" outlineLevelCol="1" x14ac:dyDescent="0.15"/>
  <cols>
    <col min="1" max="1" width="9.1640625" style="3" hidden="1" customWidth="1"/>
    <col min="2" max="2" width="18.33203125" style="10" customWidth="1"/>
    <col min="3" max="3" width="30.5" style="3" customWidth="1"/>
    <col min="4" max="7" width="19.5" style="3" hidden="1" customWidth="1" outlineLevel="1"/>
    <col min="8" max="8" width="0.83203125" style="3" customWidth="1" collapsed="1"/>
    <col min="9" max="10" width="0.1640625" style="3" customWidth="1"/>
    <col min="11" max="11" width="19.5" style="3" customWidth="1"/>
    <col min="12" max="12" width="0.83203125" style="3" customWidth="1"/>
    <col min="13" max="82" width="19.5" style="3" hidden="1" customWidth="1" outlineLevel="1"/>
    <col min="83" max="83" width="19.5" style="3" customWidth="1" collapsed="1"/>
    <col min="84" max="84" width="0.83203125" style="3" customWidth="1"/>
    <col min="85" max="88" width="19.5" style="3" hidden="1" customWidth="1" outlineLevel="1"/>
    <col min="89" max="89" width="19.5" style="3" customWidth="1" collapsed="1"/>
    <col min="90" max="90" width="0.83203125" style="3" customWidth="1"/>
    <col min="91" max="92" width="19.5" style="3" hidden="1" customWidth="1" outlineLevel="1"/>
    <col min="93" max="93" width="19.5" style="3" customWidth="1" collapsed="1"/>
    <col min="94" max="94" width="0.83203125" style="3" customWidth="1"/>
    <col min="95" max="95" width="19.5" style="3" customWidth="1"/>
    <col min="96" max="96" width="19.5" style="35" customWidth="1"/>
    <col min="97" max="97" width="19.5" style="35" hidden="1" customWidth="1"/>
    <col min="98" max="101" width="0" style="3" hidden="1" customWidth="1"/>
    <col min="102" max="16384" width="9.1640625" style="3"/>
  </cols>
  <sheetData>
    <row r="1" spans="1:101" hidden="1" x14ac:dyDescent="0.15">
      <c r="A1" s="3" t="s">
        <v>0</v>
      </c>
      <c r="B1" s="10" t="s">
        <v>10</v>
      </c>
      <c r="C1" s="3" t="s">
        <v>1</v>
      </c>
      <c r="D1" s="3" t="s">
        <v>47</v>
      </c>
      <c r="E1" s="3" t="s">
        <v>48</v>
      </c>
      <c r="F1" s="3" t="s">
        <v>49</v>
      </c>
      <c r="G1" s="3" t="s">
        <v>50</v>
      </c>
      <c r="I1" s="29" t="s">
        <v>37</v>
      </c>
      <c r="J1" s="29" t="s">
        <v>38</v>
      </c>
      <c r="K1" s="31" t="s">
        <v>2</v>
      </c>
      <c r="L1" s="29"/>
      <c r="M1" s="3" t="s">
        <v>53</v>
      </c>
      <c r="N1" s="3" t="s">
        <v>54</v>
      </c>
      <c r="O1" s="3" t="s">
        <v>55</v>
      </c>
      <c r="P1" s="3" t="s">
        <v>56</v>
      </c>
      <c r="Q1" s="3" t="s">
        <v>57</v>
      </c>
      <c r="R1" s="3" t="s">
        <v>58</v>
      </c>
      <c r="S1" s="3" t="s">
        <v>59</v>
      </c>
      <c r="T1" s="3" t="s">
        <v>60</v>
      </c>
      <c r="U1" s="3" t="s">
        <v>61</v>
      </c>
      <c r="V1" s="3" t="s">
        <v>62</v>
      </c>
      <c r="W1" s="3" t="s">
        <v>63</v>
      </c>
      <c r="X1" s="3" t="s">
        <v>64</v>
      </c>
      <c r="Y1" s="3" t="s">
        <v>65</v>
      </c>
      <c r="Z1" s="3" t="s">
        <v>66</v>
      </c>
      <c r="AA1" s="3" t="s">
        <v>67</v>
      </c>
      <c r="AB1" s="3" t="s">
        <v>68</v>
      </c>
      <c r="AC1" s="3" t="s">
        <v>69</v>
      </c>
      <c r="AD1" s="3" t="s">
        <v>70</v>
      </c>
      <c r="AE1" s="3" t="s">
        <v>71</v>
      </c>
      <c r="AF1" s="3" t="s">
        <v>72</v>
      </c>
      <c r="AG1" s="3" t="s">
        <v>73</v>
      </c>
      <c r="AH1" s="3" t="s">
        <v>74</v>
      </c>
      <c r="AI1" s="3" t="s">
        <v>75</v>
      </c>
      <c r="AJ1" s="3" t="s">
        <v>76</v>
      </c>
      <c r="AK1" s="3" t="s">
        <v>77</v>
      </c>
      <c r="AL1" s="3" t="s">
        <v>78</v>
      </c>
      <c r="AM1" s="3" t="s">
        <v>79</v>
      </c>
      <c r="AN1" s="3" t="s">
        <v>80</v>
      </c>
      <c r="AO1" s="3" t="s">
        <v>81</v>
      </c>
      <c r="AP1" s="3" t="s">
        <v>82</v>
      </c>
      <c r="AQ1" s="3" t="s">
        <v>83</v>
      </c>
      <c r="AR1" s="3" t="s">
        <v>84</v>
      </c>
      <c r="AS1" s="3" t="s">
        <v>85</v>
      </c>
      <c r="AT1" s="3" t="s">
        <v>86</v>
      </c>
      <c r="AU1" s="3" t="s">
        <v>87</v>
      </c>
      <c r="AV1" s="3" t="s">
        <v>88</v>
      </c>
      <c r="AW1" s="3" t="s">
        <v>89</v>
      </c>
      <c r="AX1" s="3" t="s">
        <v>90</v>
      </c>
      <c r="AY1" s="3" t="s">
        <v>91</v>
      </c>
      <c r="AZ1" s="3" t="s">
        <v>92</v>
      </c>
      <c r="BA1" s="3" t="s">
        <v>93</v>
      </c>
      <c r="BB1" s="3" t="s">
        <v>94</v>
      </c>
      <c r="BC1" s="3" t="s">
        <v>95</v>
      </c>
      <c r="BD1" s="3" t="s">
        <v>96</v>
      </c>
      <c r="BE1" s="3" t="s">
        <v>97</v>
      </c>
      <c r="BF1" s="3" t="s">
        <v>98</v>
      </c>
      <c r="BG1" s="3" t="s">
        <v>99</v>
      </c>
      <c r="BH1" s="3" t="s">
        <v>100</v>
      </c>
      <c r="BI1" s="3" t="s">
        <v>101</v>
      </c>
      <c r="BJ1" s="3" t="s">
        <v>102</v>
      </c>
      <c r="BK1" s="3" t="s">
        <v>103</v>
      </c>
      <c r="BL1" s="3" t="s">
        <v>104</v>
      </c>
      <c r="BM1" s="3" t="s">
        <v>105</v>
      </c>
      <c r="BN1" s="3" t="s">
        <v>106</v>
      </c>
      <c r="BO1" s="3" t="s">
        <v>107</v>
      </c>
      <c r="BP1" s="3" t="s">
        <v>108</v>
      </c>
      <c r="BQ1" s="3" t="s">
        <v>109</v>
      </c>
      <c r="BR1" s="3" t="s">
        <v>110</v>
      </c>
      <c r="BS1" s="3" t="s">
        <v>111</v>
      </c>
      <c r="BT1" s="3" t="s">
        <v>112</v>
      </c>
      <c r="BU1" s="3" t="s">
        <v>113</v>
      </c>
      <c r="BV1" s="3" t="s">
        <v>114</v>
      </c>
      <c r="BW1" s="3" t="s">
        <v>115</v>
      </c>
      <c r="BX1" s="3" t="s">
        <v>116</v>
      </c>
      <c r="BY1" s="3" t="s">
        <v>117</v>
      </c>
      <c r="BZ1" s="3" t="s">
        <v>118</v>
      </c>
      <c r="CA1" s="3" t="s">
        <v>119</v>
      </c>
      <c r="CB1" s="3" t="s">
        <v>120</v>
      </c>
      <c r="CC1" s="3" t="s">
        <v>121</v>
      </c>
      <c r="CD1" s="3" t="s">
        <v>122</v>
      </c>
      <c r="CE1" s="29" t="s">
        <v>39</v>
      </c>
      <c r="CG1" s="3" t="s">
        <v>47</v>
      </c>
      <c r="CH1" s="3" t="s">
        <v>48</v>
      </c>
      <c r="CI1" s="3" t="s">
        <v>49</v>
      </c>
      <c r="CJ1" s="3" t="s">
        <v>50</v>
      </c>
      <c r="CK1" s="3" t="s">
        <v>36</v>
      </c>
      <c r="CM1" s="3" t="s">
        <v>51</v>
      </c>
      <c r="CN1" s="3" t="s">
        <v>52</v>
      </c>
      <c r="CO1" s="3" t="s">
        <v>30</v>
      </c>
      <c r="CQ1" s="3" t="s">
        <v>32</v>
      </c>
      <c r="CR1" s="35" t="s">
        <v>2</v>
      </c>
    </row>
    <row r="2" spans="1:101" s="4" customFormat="1" ht="18" x14ac:dyDescent="0.2">
      <c r="A2" s="16"/>
      <c r="B2" s="44" t="s">
        <v>3</v>
      </c>
      <c r="C2" s="18"/>
      <c r="D2" s="16"/>
      <c r="E2" s="16"/>
      <c r="F2" s="16"/>
      <c r="G2" s="16"/>
      <c r="H2" s="18"/>
      <c r="I2" s="18"/>
      <c r="J2" s="18"/>
      <c r="K2" s="32"/>
      <c r="L2" s="18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8"/>
      <c r="CF2" s="18"/>
      <c r="CG2" s="16"/>
      <c r="CH2" s="16"/>
      <c r="CI2" s="16"/>
      <c r="CJ2" s="16"/>
      <c r="CK2" s="18"/>
      <c r="CL2" s="18"/>
      <c r="CM2" s="16"/>
      <c r="CN2" s="16"/>
      <c r="CO2" s="18"/>
      <c r="CP2" s="16"/>
      <c r="CQ2" s="16"/>
      <c r="CR2" s="36"/>
      <c r="CS2" s="36"/>
      <c r="CT2" s="16"/>
      <c r="CU2" s="19" t="s">
        <v>0</v>
      </c>
      <c r="CV2" s="50" t="s">
        <v>360</v>
      </c>
      <c r="CW2" s="16"/>
    </row>
    <row r="3" spans="1:101" s="4" customFormat="1" x14ac:dyDescent="0.15">
      <c r="A3" s="16"/>
      <c r="B3" s="51" t="s">
        <v>361</v>
      </c>
      <c r="C3" s="20"/>
      <c r="D3" s="16"/>
      <c r="E3" s="16"/>
      <c r="F3" s="16"/>
      <c r="G3" s="16"/>
      <c r="H3" s="20"/>
      <c r="I3" s="20"/>
      <c r="J3" s="20"/>
      <c r="K3" s="33"/>
      <c r="L3" s="20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20"/>
      <c r="CF3" s="20"/>
      <c r="CG3" s="16"/>
      <c r="CH3" s="16"/>
      <c r="CI3" s="16"/>
      <c r="CJ3" s="16"/>
      <c r="CK3" s="20"/>
      <c r="CL3" s="20"/>
      <c r="CM3" s="16"/>
      <c r="CN3" s="16"/>
      <c r="CO3" s="21"/>
      <c r="CP3" s="16"/>
      <c r="CQ3" s="16"/>
      <c r="CR3" s="36"/>
      <c r="CS3" s="36"/>
      <c r="CT3" s="16"/>
      <c r="CU3" s="16"/>
      <c r="CV3" s="16"/>
      <c r="CW3" s="16"/>
    </row>
    <row r="4" spans="1:101" s="4" customFormat="1" x14ac:dyDescent="0.15">
      <c r="A4" s="16"/>
      <c r="B4" s="51" t="s">
        <v>362</v>
      </c>
      <c r="C4" s="20"/>
      <c r="D4" s="16"/>
      <c r="E4" s="16"/>
      <c r="F4" s="16"/>
      <c r="G4" s="16"/>
      <c r="H4" s="22"/>
      <c r="I4" s="22"/>
      <c r="J4" s="22"/>
      <c r="K4" s="34"/>
      <c r="L4" s="22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22"/>
      <c r="CF4" s="22"/>
      <c r="CG4" s="16"/>
      <c r="CH4" s="16"/>
      <c r="CI4" s="16"/>
      <c r="CJ4" s="16"/>
      <c r="CK4" s="22"/>
      <c r="CL4" s="20"/>
      <c r="CM4" s="16"/>
      <c r="CN4" s="16"/>
      <c r="CO4" s="23"/>
      <c r="CP4" s="16"/>
      <c r="CQ4" s="16"/>
      <c r="CR4" s="36"/>
      <c r="CS4" s="36"/>
      <c r="CT4" s="16"/>
      <c r="CU4" s="16"/>
      <c r="CV4" s="52">
        <v>44742</v>
      </c>
      <c r="CW4" s="16"/>
    </row>
    <row r="5" spans="1:101" s="4" customFormat="1" x14ac:dyDescent="0.15">
      <c r="A5" s="16"/>
      <c r="B5" s="17" t="str">
        <f>"Report ID:  "&amp;CV2</f>
        <v>Report ID:  5JAOPP</v>
      </c>
      <c r="C5" s="25"/>
      <c r="D5" s="16"/>
      <c r="E5" s="16"/>
      <c r="F5" s="16"/>
      <c r="G5" s="16"/>
      <c r="H5" s="24"/>
      <c r="I5" s="24"/>
      <c r="J5" s="24"/>
      <c r="K5" s="24"/>
      <c r="L5" s="24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24"/>
      <c r="CF5" s="24"/>
      <c r="CG5" s="16"/>
      <c r="CH5" s="16"/>
      <c r="CI5" s="16"/>
      <c r="CJ5" s="16"/>
      <c r="CK5" s="24"/>
      <c r="CL5" s="25"/>
      <c r="CM5" s="16"/>
      <c r="CN5" s="16"/>
      <c r="CO5" s="25"/>
      <c r="CP5" s="16"/>
      <c r="CQ5" s="16"/>
      <c r="CR5" s="36"/>
      <c r="CS5" s="36"/>
      <c r="CT5" s="16"/>
      <c r="CU5" s="53" t="s">
        <v>363</v>
      </c>
      <c r="CV5" s="26"/>
      <c r="CW5" s="16"/>
    </row>
    <row r="6" spans="1:101" s="4" customFormat="1" x14ac:dyDescent="0.15">
      <c r="A6" s="16"/>
      <c r="B6" s="17" t="s">
        <v>44</v>
      </c>
      <c r="C6" s="27"/>
      <c r="D6" s="16"/>
      <c r="E6" s="16"/>
      <c r="F6" s="16"/>
      <c r="G6" s="16"/>
      <c r="H6" s="27"/>
      <c r="I6" s="27"/>
      <c r="J6" s="27"/>
      <c r="K6" s="27"/>
      <c r="L6" s="27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27"/>
      <c r="CF6" s="27"/>
      <c r="CG6" s="16"/>
      <c r="CH6" s="16"/>
      <c r="CI6" s="16"/>
      <c r="CJ6" s="16"/>
      <c r="CK6" s="27"/>
      <c r="CL6" s="27"/>
      <c r="CM6" s="16"/>
      <c r="CN6" s="16"/>
      <c r="CO6" s="27"/>
      <c r="CP6" s="16"/>
      <c r="CQ6" s="16"/>
      <c r="CR6" s="36"/>
      <c r="CS6" s="36"/>
      <c r="CT6" s="16"/>
      <c r="CU6" s="54" t="s">
        <v>362</v>
      </c>
      <c r="CV6" s="16"/>
      <c r="CW6" s="16"/>
    </row>
    <row r="7" spans="1:101" s="4" customFormat="1" x14ac:dyDescent="0.15">
      <c r="A7" s="16"/>
      <c r="B7" s="49">
        <v>44742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36"/>
      <c r="CS7" s="36"/>
      <c r="CT7" s="16"/>
      <c r="CU7" s="16"/>
      <c r="CV7" s="16"/>
      <c r="CW7" s="16"/>
    </row>
    <row r="8" spans="1:101" s="28" customFormat="1" ht="24" customHeight="1" x14ac:dyDescent="0.15">
      <c r="A8" s="13" t="s">
        <v>27</v>
      </c>
      <c r="B8" s="14" t="s">
        <v>11</v>
      </c>
      <c r="C8" s="13"/>
      <c r="D8" s="13" t="s">
        <v>348</v>
      </c>
      <c r="E8" s="13" t="s">
        <v>349</v>
      </c>
      <c r="F8" s="13" t="s">
        <v>350</v>
      </c>
      <c r="G8" s="13" t="s">
        <v>351</v>
      </c>
      <c r="H8" s="14"/>
      <c r="I8" s="14"/>
      <c r="J8" s="14"/>
      <c r="K8" s="14"/>
      <c r="L8" s="14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4"/>
      <c r="CF8" s="14"/>
      <c r="CG8" s="13" t="s">
        <v>348</v>
      </c>
      <c r="CH8" s="13" t="s">
        <v>349</v>
      </c>
      <c r="CI8" s="13" t="s">
        <v>350</v>
      </c>
      <c r="CJ8" s="13" t="s">
        <v>351</v>
      </c>
      <c r="CK8" s="14" t="s">
        <v>26</v>
      </c>
      <c r="CL8" s="13"/>
      <c r="CM8" s="13" t="s">
        <v>356</v>
      </c>
      <c r="CN8" s="13" t="s">
        <v>357</v>
      </c>
      <c r="CO8" s="14" t="s">
        <v>26</v>
      </c>
      <c r="CP8" s="13"/>
      <c r="CQ8" s="14" t="s">
        <v>26</v>
      </c>
      <c r="CR8" s="37"/>
      <c r="CS8" s="37"/>
      <c r="CT8" s="13"/>
      <c r="CU8" s="13"/>
      <c r="CV8" s="13"/>
      <c r="CW8" s="13"/>
    </row>
    <row r="9" spans="1:101" s="28" customFormat="1" ht="22.5" customHeight="1" x14ac:dyDescent="0.15">
      <c r="A9" s="13" t="s">
        <v>25</v>
      </c>
      <c r="B9" s="14" t="s">
        <v>4</v>
      </c>
      <c r="C9" s="15" t="s">
        <v>5</v>
      </c>
      <c r="D9" s="13" t="s">
        <v>352</v>
      </c>
      <c r="E9" s="13" t="s">
        <v>353</v>
      </c>
      <c r="F9" s="13" t="s">
        <v>354</v>
      </c>
      <c r="G9" s="13" t="s">
        <v>355</v>
      </c>
      <c r="H9" s="14"/>
      <c r="I9" s="14"/>
      <c r="J9" s="14"/>
      <c r="K9" s="14" t="s">
        <v>33</v>
      </c>
      <c r="L9" s="14"/>
      <c r="M9" s="13" t="s">
        <v>184</v>
      </c>
      <c r="N9" s="13" t="s">
        <v>186</v>
      </c>
      <c r="O9" s="13" t="s">
        <v>188</v>
      </c>
      <c r="P9" s="13" t="s">
        <v>190</v>
      </c>
      <c r="Q9" s="13" t="s">
        <v>192</v>
      </c>
      <c r="R9" s="13" t="s">
        <v>194</v>
      </c>
      <c r="S9" s="13" t="s">
        <v>196</v>
      </c>
      <c r="T9" s="13" t="s">
        <v>201</v>
      </c>
      <c r="U9" s="13" t="s">
        <v>203</v>
      </c>
      <c r="V9" s="13" t="s">
        <v>205</v>
      </c>
      <c r="W9" s="13" t="s">
        <v>207</v>
      </c>
      <c r="X9" s="13" t="s">
        <v>209</v>
      </c>
      <c r="Y9" s="13" t="s">
        <v>211</v>
      </c>
      <c r="Z9" s="13" t="s">
        <v>213</v>
      </c>
      <c r="AA9" s="13" t="s">
        <v>215</v>
      </c>
      <c r="AB9" s="13" t="s">
        <v>217</v>
      </c>
      <c r="AC9" s="13" t="s">
        <v>222</v>
      </c>
      <c r="AD9" s="13" t="s">
        <v>224</v>
      </c>
      <c r="AE9" s="13" t="s">
        <v>229</v>
      </c>
      <c r="AF9" s="13" t="s">
        <v>231</v>
      </c>
      <c r="AG9" s="13" t="s">
        <v>233</v>
      </c>
      <c r="AH9" s="13" t="s">
        <v>235</v>
      </c>
      <c r="AI9" s="13" t="s">
        <v>239</v>
      </c>
      <c r="AJ9" s="13" t="s">
        <v>241</v>
      </c>
      <c r="AK9" s="13" t="s">
        <v>246</v>
      </c>
      <c r="AL9" s="13" t="s">
        <v>248</v>
      </c>
      <c r="AM9" s="13" t="s">
        <v>250</v>
      </c>
      <c r="AN9" s="13" t="s">
        <v>252</v>
      </c>
      <c r="AO9" s="13" t="s">
        <v>254</v>
      </c>
      <c r="AP9" s="13" t="s">
        <v>256</v>
      </c>
      <c r="AQ9" s="13" t="s">
        <v>258</v>
      </c>
      <c r="AR9" s="13" t="s">
        <v>260</v>
      </c>
      <c r="AS9" s="13" t="s">
        <v>262</v>
      </c>
      <c r="AT9" s="13" t="s">
        <v>264</v>
      </c>
      <c r="AU9" s="13" t="s">
        <v>266</v>
      </c>
      <c r="AV9" s="13" t="s">
        <v>268</v>
      </c>
      <c r="AW9" s="13" t="s">
        <v>270</v>
      </c>
      <c r="AX9" s="13" t="s">
        <v>272</v>
      </c>
      <c r="AY9" s="13" t="s">
        <v>274</v>
      </c>
      <c r="AZ9" s="13" t="s">
        <v>276</v>
      </c>
      <c r="BA9" s="13" t="s">
        <v>278</v>
      </c>
      <c r="BB9" s="13" t="s">
        <v>280</v>
      </c>
      <c r="BC9" s="13" t="s">
        <v>285</v>
      </c>
      <c r="BD9" s="13" t="s">
        <v>287</v>
      </c>
      <c r="BE9" s="13" t="s">
        <v>289</v>
      </c>
      <c r="BF9" s="13" t="s">
        <v>291</v>
      </c>
      <c r="BG9" s="13" t="s">
        <v>293</v>
      </c>
      <c r="BH9" s="13" t="s">
        <v>295</v>
      </c>
      <c r="BI9" s="13" t="s">
        <v>297</v>
      </c>
      <c r="BJ9" s="13" t="s">
        <v>299</v>
      </c>
      <c r="BK9" s="13" t="s">
        <v>301</v>
      </c>
      <c r="BL9" s="13" t="s">
        <v>303</v>
      </c>
      <c r="BM9" s="13" t="s">
        <v>308</v>
      </c>
      <c r="BN9" s="13" t="s">
        <v>311</v>
      </c>
      <c r="BO9" s="13" t="s">
        <v>319</v>
      </c>
      <c r="BP9" s="13" t="s">
        <v>321</v>
      </c>
      <c r="BQ9" s="13" t="s">
        <v>323</v>
      </c>
      <c r="BR9" s="13" t="s">
        <v>325</v>
      </c>
      <c r="BS9" s="13" t="s">
        <v>327</v>
      </c>
      <c r="BT9" s="13" t="s">
        <v>329</v>
      </c>
      <c r="BU9" s="13" t="s">
        <v>331</v>
      </c>
      <c r="BV9" s="13" t="s">
        <v>333</v>
      </c>
      <c r="BW9" s="13" t="s">
        <v>335</v>
      </c>
      <c r="BX9" s="13" t="s">
        <v>337</v>
      </c>
      <c r="BY9" s="13" t="s">
        <v>339</v>
      </c>
      <c r="BZ9" s="13" t="s">
        <v>341</v>
      </c>
      <c r="CA9" s="13" t="s">
        <v>343</v>
      </c>
      <c r="CB9" s="13" t="s">
        <v>345</v>
      </c>
      <c r="CC9" s="13" t="s">
        <v>347</v>
      </c>
      <c r="CD9" s="13" t="s">
        <v>164</v>
      </c>
      <c r="CE9" s="14" t="s">
        <v>34</v>
      </c>
      <c r="CF9" s="14"/>
      <c r="CG9" s="13" t="s">
        <v>352</v>
      </c>
      <c r="CH9" s="13" t="s">
        <v>353</v>
      </c>
      <c r="CI9" s="13" t="s">
        <v>354</v>
      </c>
      <c r="CJ9" s="13" t="s">
        <v>355</v>
      </c>
      <c r="CK9" s="14" t="s">
        <v>28</v>
      </c>
      <c r="CL9" s="15"/>
      <c r="CM9" s="13" t="s">
        <v>358</v>
      </c>
      <c r="CN9" s="13" t="s">
        <v>359</v>
      </c>
      <c r="CO9" s="14" t="s">
        <v>29</v>
      </c>
      <c r="CP9" s="13"/>
      <c r="CQ9" s="14" t="s">
        <v>31</v>
      </c>
      <c r="CR9" s="37" t="s">
        <v>35</v>
      </c>
      <c r="CS9" s="37"/>
      <c r="CT9" s="13"/>
      <c r="CU9" s="13"/>
      <c r="CV9" s="13"/>
      <c r="CW9" s="13"/>
    </row>
    <row r="11" spans="1:101" x14ac:dyDescent="0.15">
      <c r="A11" s="12"/>
      <c r="C11" s="1" t="s">
        <v>17</v>
      </c>
      <c r="D11" s="12"/>
      <c r="E11" s="12"/>
      <c r="F11" s="12"/>
      <c r="G11" s="12"/>
      <c r="H11" s="5"/>
      <c r="I11" s="5"/>
      <c r="J11" s="5"/>
      <c r="K11" s="5"/>
      <c r="L11" s="5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5"/>
      <c r="CF11" s="7"/>
      <c r="CG11" s="12"/>
      <c r="CH11" s="12"/>
      <c r="CI11" s="12"/>
      <c r="CJ11" s="12">
        <v>78672</v>
      </c>
      <c r="CK11" s="5">
        <v>5374579.1399999997</v>
      </c>
      <c r="CL11" s="1"/>
      <c r="CM11" s="12"/>
      <c r="CN11" s="12"/>
      <c r="CO11" s="5">
        <v>321302.67</v>
      </c>
      <c r="CQ11" s="5">
        <v>5695881.8100000005</v>
      </c>
      <c r="CR11" s="41"/>
      <c r="CS11" s="38"/>
    </row>
    <row r="12" spans="1:101" x14ac:dyDescent="0.15">
      <c r="H12" s="7"/>
      <c r="I12" s="7"/>
      <c r="J12" s="7"/>
      <c r="K12" s="7"/>
      <c r="L12" s="7"/>
      <c r="CE12" s="7"/>
      <c r="CF12" s="7"/>
      <c r="CK12" s="7"/>
      <c r="CO12" s="7"/>
    </row>
    <row r="13" spans="1:101" hidden="1" outlineLevel="1" x14ac:dyDescent="0.15">
      <c r="A13" s="3" t="s">
        <v>123</v>
      </c>
      <c r="B13" s="10" t="s">
        <v>124</v>
      </c>
      <c r="C13" s="3" t="s">
        <v>125</v>
      </c>
      <c r="D13" s="3">
        <v>0</v>
      </c>
      <c r="E13" s="3">
        <v>0</v>
      </c>
      <c r="F13" s="3">
        <v>9131.89</v>
      </c>
      <c r="G13" s="3">
        <v>0</v>
      </c>
      <c r="I13" s="29">
        <v>-7500</v>
      </c>
      <c r="J13" s="29">
        <v>0</v>
      </c>
      <c r="K13" s="31">
        <f t="shared" ref="K13:K32" si="0">-1*(I13+J13)</f>
        <v>7500</v>
      </c>
      <c r="L13" s="29"/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0</v>
      </c>
      <c r="BU13" s="3">
        <v>0</v>
      </c>
      <c r="BV13" s="3">
        <v>0</v>
      </c>
      <c r="BW13" s="3">
        <v>0</v>
      </c>
      <c r="BX13" s="3">
        <v>0</v>
      </c>
      <c r="BY13" s="3">
        <v>0</v>
      </c>
      <c r="BZ13" s="3">
        <v>0</v>
      </c>
      <c r="CA13" s="3">
        <v>0</v>
      </c>
      <c r="CB13" s="3">
        <v>0</v>
      </c>
      <c r="CC13" s="3">
        <v>0</v>
      </c>
      <c r="CD13" s="3">
        <v>0</v>
      </c>
      <c r="CE13" s="29">
        <v>0</v>
      </c>
      <c r="CG13" s="3">
        <v>0</v>
      </c>
      <c r="CH13" s="3">
        <v>0</v>
      </c>
      <c r="CI13" s="3">
        <v>7567.83</v>
      </c>
      <c r="CJ13" s="3">
        <v>0</v>
      </c>
      <c r="CK13" s="3">
        <v>7567.83</v>
      </c>
      <c r="CM13" s="3">
        <v>0</v>
      </c>
      <c r="CN13" s="3">
        <v>0</v>
      </c>
      <c r="CO13" s="3">
        <v>0</v>
      </c>
      <c r="CQ13" s="3">
        <v>7567.83</v>
      </c>
      <c r="CR13" s="35">
        <f t="shared" ref="CR13:CR33" si="1">IF(K13=0,"n/a",CQ13/(K13))</f>
        <v>1.0090440000000001</v>
      </c>
    </row>
    <row r="14" spans="1:101" hidden="1" outlineLevel="1" x14ac:dyDescent="0.15">
      <c r="A14" s="3" t="s">
        <v>126</v>
      </c>
      <c r="B14" s="10" t="s">
        <v>127</v>
      </c>
      <c r="C14" s="3" t="s">
        <v>128</v>
      </c>
      <c r="D14" s="3">
        <v>0</v>
      </c>
      <c r="E14" s="3">
        <v>0</v>
      </c>
      <c r="F14" s="3">
        <v>0</v>
      </c>
      <c r="G14" s="3">
        <v>0</v>
      </c>
      <c r="I14" s="29">
        <v>0</v>
      </c>
      <c r="J14" s="29">
        <v>0</v>
      </c>
      <c r="K14" s="31">
        <f t="shared" si="0"/>
        <v>0</v>
      </c>
      <c r="L14" s="29"/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3">
        <v>0</v>
      </c>
      <c r="BM14" s="3">
        <v>0</v>
      </c>
      <c r="BN14" s="3">
        <v>0</v>
      </c>
      <c r="BO14" s="3">
        <v>0</v>
      </c>
      <c r="BP14" s="3">
        <v>0</v>
      </c>
      <c r="BQ14" s="3">
        <v>0</v>
      </c>
      <c r="BR14" s="3">
        <v>0</v>
      </c>
      <c r="BS14" s="3">
        <v>0</v>
      </c>
      <c r="BT14" s="3">
        <v>0</v>
      </c>
      <c r="BU14" s="3">
        <v>0</v>
      </c>
      <c r="BV14" s="3">
        <v>0</v>
      </c>
      <c r="BW14" s="3">
        <v>0</v>
      </c>
      <c r="BX14" s="3">
        <v>0</v>
      </c>
      <c r="BY14" s="3">
        <v>0</v>
      </c>
      <c r="BZ14" s="3">
        <v>0</v>
      </c>
      <c r="CA14" s="3">
        <v>0</v>
      </c>
      <c r="CB14" s="3">
        <v>0</v>
      </c>
      <c r="CC14" s="3">
        <v>0</v>
      </c>
      <c r="CD14" s="3">
        <v>0</v>
      </c>
      <c r="CE14" s="29">
        <v>0</v>
      </c>
      <c r="CG14" s="3">
        <v>0</v>
      </c>
      <c r="CH14" s="3">
        <v>0</v>
      </c>
      <c r="CI14" s="3">
        <v>14696.62</v>
      </c>
      <c r="CJ14" s="3">
        <v>0</v>
      </c>
      <c r="CK14" s="3">
        <v>14696.62</v>
      </c>
      <c r="CM14" s="3">
        <v>0</v>
      </c>
      <c r="CN14" s="3">
        <v>0</v>
      </c>
      <c r="CO14" s="3">
        <v>0</v>
      </c>
      <c r="CQ14" s="3">
        <v>14696.62</v>
      </c>
      <c r="CR14" s="35" t="str">
        <f t="shared" si="1"/>
        <v>n/a</v>
      </c>
    </row>
    <row r="15" spans="1:101" hidden="1" outlineLevel="1" x14ac:dyDescent="0.15">
      <c r="A15" s="3" t="s">
        <v>129</v>
      </c>
      <c r="B15" s="10" t="s">
        <v>130</v>
      </c>
      <c r="C15" s="3" t="s">
        <v>131</v>
      </c>
      <c r="D15" s="3">
        <v>0</v>
      </c>
      <c r="E15" s="3">
        <v>0</v>
      </c>
      <c r="F15" s="3">
        <v>22475</v>
      </c>
      <c r="G15" s="3">
        <v>0</v>
      </c>
      <c r="I15" s="29">
        <v>-30000</v>
      </c>
      <c r="J15" s="29">
        <v>0</v>
      </c>
      <c r="K15" s="31">
        <f t="shared" si="0"/>
        <v>30000</v>
      </c>
      <c r="L15" s="29"/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3">
        <v>0</v>
      </c>
      <c r="BX15" s="3">
        <v>0</v>
      </c>
      <c r="BY15" s="3">
        <v>0</v>
      </c>
      <c r="BZ15" s="3">
        <v>0</v>
      </c>
      <c r="CA15" s="3">
        <v>0</v>
      </c>
      <c r="CB15" s="3">
        <v>0</v>
      </c>
      <c r="CC15" s="3">
        <v>0</v>
      </c>
      <c r="CD15" s="3">
        <v>0</v>
      </c>
      <c r="CE15" s="29">
        <v>0</v>
      </c>
      <c r="CG15" s="3">
        <v>0</v>
      </c>
      <c r="CH15" s="3">
        <v>0</v>
      </c>
      <c r="CI15" s="3">
        <v>26295</v>
      </c>
      <c r="CJ15" s="3">
        <v>0</v>
      </c>
      <c r="CK15" s="3">
        <v>26295</v>
      </c>
      <c r="CM15" s="3">
        <v>0</v>
      </c>
      <c r="CN15" s="3">
        <v>0</v>
      </c>
      <c r="CO15" s="3">
        <v>0</v>
      </c>
      <c r="CQ15" s="3">
        <v>26295</v>
      </c>
      <c r="CR15" s="35">
        <f t="shared" si="1"/>
        <v>0.87649999999999995</v>
      </c>
    </row>
    <row r="16" spans="1:101" hidden="1" outlineLevel="1" x14ac:dyDescent="0.15">
      <c r="A16" s="3" t="s">
        <v>132</v>
      </c>
      <c r="B16" s="10" t="s">
        <v>133</v>
      </c>
      <c r="C16" s="3" t="s">
        <v>134</v>
      </c>
      <c r="D16" s="3">
        <v>0</v>
      </c>
      <c r="E16" s="3">
        <v>0</v>
      </c>
      <c r="F16" s="3">
        <v>0</v>
      </c>
      <c r="G16" s="3">
        <v>0</v>
      </c>
      <c r="I16" s="29">
        <v>0</v>
      </c>
      <c r="J16" s="29">
        <v>0</v>
      </c>
      <c r="K16" s="31">
        <f t="shared" si="0"/>
        <v>0</v>
      </c>
      <c r="L16" s="29"/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3">
        <v>0</v>
      </c>
      <c r="BV16" s="3">
        <v>0</v>
      </c>
      <c r="BW16" s="3">
        <v>0</v>
      </c>
      <c r="BX16" s="3">
        <v>0</v>
      </c>
      <c r="BY16" s="3">
        <v>0</v>
      </c>
      <c r="BZ16" s="3">
        <v>0</v>
      </c>
      <c r="CA16" s="3">
        <v>0</v>
      </c>
      <c r="CB16" s="3">
        <v>0</v>
      </c>
      <c r="CC16" s="3">
        <v>0</v>
      </c>
      <c r="CD16" s="3">
        <v>0</v>
      </c>
      <c r="CE16" s="29">
        <v>0</v>
      </c>
      <c r="CG16" s="3">
        <v>0</v>
      </c>
      <c r="CH16" s="3">
        <v>0</v>
      </c>
      <c r="CI16" s="3">
        <v>2152.65</v>
      </c>
      <c r="CJ16" s="3">
        <v>0</v>
      </c>
      <c r="CK16" s="3">
        <v>2152.65</v>
      </c>
      <c r="CM16" s="3">
        <v>0</v>
      </c>
      <c r="CN16" s="3">
        <v>0</v>
      </c>
      <c r="CO16" s="3">
        <v>0</v>
      </c>
      <c r="CQ16" s="3">
        <v>2152.65</v>
      </c>
      <c r="CR16" s="35" t="str">
        <f t="shared" si="1"/>
        <v>n/a</v>
      </c>
    </row>
    <row r="17" spans="1:96" hidden="1" outlineLevel="1" x14ac:dyDescent="0.15">
      <c r="A17" s="3" t="s">
        <v>135</v>
      </c>
      <c r="B17" s="10" t="s">
        <v>136</v>
      </c>
      <c r="C17" s="3" t="s">
        <v>137</v>
      </c>
      <c r="D17" s="3">
        <v>0</v>
      </c>
      <c r="E17" s="3">
        <v>0</v>
      </c>
      <c r="F17" s="3">
        <v>3439649.11</v>
      </c>
      <c r="G17" s="3">
        <v>0</v>
      </c>
      <c r="I17" s="29">
        <v>-3400916</v>
      </c>
      <c r="J17" s="29">
        <v>0</v>
      </c>
      <c r="K17" s="31">
        <f t="shared" si="0"/>
        <v>3400916</v>
      </c>
      <c r="L17" s="29"/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0</v>
      </c>
      <c r="BU17" s="3">
        <v>0</v>
      </c>
      <c r="BV17" s="3">
        <v>0</v>
      </c>
      <c r="BW17" s="3">
        <v>0</v>
      </c>
      <c r="BX17" s="3">
        <v>0</v>
      </c>
      <c r="BY17" s="3">
        <v>0</v>
      </c>
      <c r="BZ17" s="3">
        <v>0</v>
      </c>
      <c r="CA17" s="3">
        <v>0</v>
      </c>
      <c r="CB17" s="3">
        <v>0</v>
      </c>
      <c r="CC17" s="3">
        <v>0</v>
      </c>
      <c r="CD17" s="3">
        <v>0</v>
      </c>
      <c r="CE17" s="29">
        <v>0</v>
      </c>
      <c r="CG17" s="3">
        <v>0</v>
      </c>
      <c r="CH17" s="3">
        <v>0</v>
      </c>
      <c r="CI17" s="3">
        <v>3462026.0300000003</v>
      </c>
      <c r="CJ17" s="3">
        <v>0</v>
      </c>
      <c r="CK17" s="3">
        <v>3462026.0300000003</v>
      </c>
      <c r="CM17" s="3">
        <v>0</v>
      </c>
      <c r="CN17" s="3">
        <v>0</v>
      </c>
      <c r="CO17" s="3">
        <v>0</v>
      </c>
      <c r="CQ17" s="3">
        <v>3462026.0300000003</v>
      </c>
      <c r="CR17" s="35">
        <f t="shared" si="1"/>
        <v>1.0179686972568567</v>
      </c>
    </row>
    <row r="18" spans="1:96" hidden="1" outlineLevel="1" x14ac:dyDescent="0.15">
      <c r="A18" s="3" t="s">
        <v>138</v>
      </c>
      <c r="B18" s="10" t="s">
        <v>139</v>
      </c>
      <c r="C18" s="3" t="s">
        <v>140</v>
      </c>
      <c r="D18" s="3">
        <v>0</v>
      </c>
      <c r="E18" s="3">
        <v>0</v>
      </c>
      <c r="F18" s="3">
        <v>0</v>
      </c>
      <c r="G18" s="3">
        <v>0</v>
      </c>
      <c r="I18" s="29">
        <v>0</v>
      </c>
      <c r="J18" s="29">
        <v>0</v>
      </c>
      <c r="K18" s="31">
        <f t="shared" si="0"/>
        <v>0</v>
      </c>
      <c r="L18" s="29"/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0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3">
        <v>0</v>
      </c>
      <c r="BV18" s="3">
        <v>0</v>
      </c>
      <c r="BW18" s="3">
        <v>0</v>
      </c>
      <c r="BX18" s="3">
        <v>0</v>
      </c>
      <c r="BY18" s="3">
        <v>0</v>
      </c>
      <c r="BZ18" s="3">
        <v>0</v>
      </c>
      <c r="CA18" s="3">
        <v>0</v>
      </c>
      <c r="CB18" s="3">
        <v>0</v>
      </c>
      <c r="CC18" s="3">
        <v>0</v>
      </c>
      <c r="CD18" s="3">
        <v>0</v>
      </c>
      <c r="CE18" s="29">
        <v>0</v>
      </c>
      <c r="CG18" s="3">
        <v>0</v>
      </c>
      <c r="CH18" s="3">
        <v>0</v>
      </c>
      <c r="CI18" s="3">
        <v>0</v>
      </c>
      <c r="CJ18" s="3">
        <v>0</v>
      </c>
      <c r="CK18" s="3">
        <v>0</v>
      </c>
      <c r="CM18" s="3">
        <v>0</v>
      </c>
      <c r="CN18" s="3">
        <v>100.55</v>
      </c>
      <c r="CO18" s="3">
        <v>100.55</v>
      </c>
      <c r="CQ18" s="3">
        <v>100.55</v>
      </c>
      <c r="CR18" s="35" t="str">
        <f t="shared" si="1"/>
        <v>n/a</v>
      </c>
    </row>
    <row r="19" spans="1:96" hidden="1" outlineLevel="1" x14ac:dyDescent="0.15">
      <c r="A19" s="3" t="s">
        <v>141</v>
      </c>
      <c r="B19" s="10" t="s">
        <v>142</v>
      </c>
      <c r="C19" s="3" t="s">
        <v>143</v>
      </c>
      <c r="D19" s="3">
        <v>5142.76</v>
      </c>
      <c r="E19" s="3">
        <v>0</v>
      </c>
      <c r="F19" s="3">
        <v>42137.91</v>
      </c>
      <c r="G19" s="3">
        <v>0</v>
      </c>
      <c r="I19" s="29">
        <v>-147562</v>
      </c>
      <c r="J19" s="29">
        <v>0</v>
      </c>
      <c r="K19" s="31">
        <f t="shared" si="0"/>
        <v>147562</v>
      </c>
      <c r="L19" s="29"/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3">
        <v>0</v>
      </c>
      <c r="BM19" s="3">
        <v>0</v>
      </c>
      <c r="BN19" s="3">
        <v>0</v>
      </c>
      <c r="BO19" s="3">
        <v>0</v>
      </c>
      <c r="BP19" s="3">
        <v>0</v>
      </c>
      <c r="BQ19" s="3">
        <v>0</v>
      </c>
      <c r="BR19" s="3">
        <v>0</v>
      </c>
      <c r="BS19" s="3">
        <v>0</v>
      </c>
      <c r="BT19" s="3">
        <v>0</v>
      </c>
      <c r="BU19" s="3">
        <v>0</v>
      </c>
      <c r="BV19" s="3">
        <v>0</v>
      </c>
      <c r="BW19" s="3">
        <v>0</v>
      </c>
      <c r="BX19" s="3">
        <v>0</v>
      </c>
      <c r="BY19" s="3">
        <v>0</v>
      </c>
      <c r="BZ19" s="3">
        <v>0</v>
      </c>
      <c r="CA19" s="3">
        <v>0</v>
      </c>
      <c r="CB19" s="3">
        <v>0</v>
      </c>
      <c r="CC19" s="3">
        <v>0</v>
      </c>
      <c r="CD19" s="3">
        <v>0</v>
      </c>
      <c r="CE19" s="29">
        <v>0</v>
      </c>
      <c r="CG19" s="3">
        <v>50520.3</v>
      </c>
      <c r="CH19" s="3">
        <v>0</v>
      </c>
      <c r="CI19" s="3">
        <v>89512.19</v>
      </c>
      <c r="CJ19" s="3">
        <v>0</v>
      </c>
      <c r="CK19" s="3">
        <v>140032.49</v>
      </c>
      <c r="CM19" s="3">
        <v>0</v>
      </c>
      <c r="CN19" s="3">
        <v>0</v>
      </c>
      <c r="CO19" s="3">
        <v>0</v>
      </c>
      <c r="CQ19" s="3">
        <v>140032.49</v>
      </c>
      <c r="CR19" s="35">
        <f t="shared" si="1"/>
        <v>0.94897392282565962</v>
      </c>
    </row>
    <row r="20" spans="1:96" hidden="1" outlineLevel="1" x14ac:dyDescent="0.15">
      <c r="A20" s="3" t="s">
        <v>144</v>
      </c>
      <c r="B20" s="10" t="s">
        <v>145</v>
      </c>
      <c r="C20" s="3" t="s">
        <v>146</v>
      </c>
      <c r="D20" s="3">
        <v>0</v>
      </c>
      <c r="E20" s="3">
        <v>0</v>
      </c>
      <c r="F20" s="3">
        <v>124.05</v>
      </c>
      <c r="G20" s="3">
        <v>0</v>
      </c>
      <c r="I20" s="29">
        <v>0</v>
      </c>
      <c r="J20" s="29">
        <v>0</v>
      </c>
      <c r="K20" s="31">
        <f t="shared" si="0"/>
        <v>0</v>
      </c>
      <c r="L20" s="29"/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0</v>
      </c>
      <c r="BO20" s="3">
        <v>0</v>
      </c>
      <c r="BP20" s="3">
        <v>0</v>
      </c>
      <c r="BQ20" s="3">
        <v>0</v>
      </c>
      <c r="BR20" s="3">
        <v>0</v>
      </c>
      <c r="BS20" s="3">
        <v>0</v>
      </c>
      <c r="BT20" s="3">
        <v>0</v>
      </c>
      <c r="BU20" s="3">
        <v>0</v>
      </c>
      <c r="BV20" s="3">
        <v>0</v>
      </c>
      <c r="BW20" s="3">
        <v>0</v>
      </c>
      <c r="BX20" s="3">
        <v>0</v>
      </c>
      <c r="BY20" s="3">
        <v>0</v>
      </c>
      <c r="BZ20" s="3">
        <v>0</v>
      </c>
      <c r="CA20" s="3">
        <v>0</v>
      </c>
      <c r="CB20" s="3">
        <v>0</v>
      </c>
      <c r="CC20" s="3">
        <v>0</v>
      </c>
      <c r="CD20" s="3">
        <v>0</v>
      </c>
      <c r="CE20" s="29">
        <v>0</v>
      </c>
      <c r="CG20" s="3">
        <v>0</v>
      </c>
      <c r="CH20" s="3">
        <v>0</v>
      </c>
      <c r="CI20" s="3">
        <v>516.15</v>
      </c>
      <c r="CJ20" s="3">
        <v>0</v>
      </c>
      <c r="CK20" s="3">
        <v>516.15</v>
      </c>
      <c r="CM20" s="3">
        <v>0</v>
      </c>
      <c r="CN20" s="3">
        <v>0</v>
      </c>
      <c r="CO20" s="3">
        <v>0</v>
      </c>
      <c r="CQ20" s="3">
        <v>516.15</v>
      </c>
      <c r="CR20" s="35" t="str">
        <f t="shared" si="1"/>
        <v>n/a</v>
      </c>
    </row>
    <row r="21" spans="1:96" hidden="1" outlineLevel="1" x14ac:dyDescent="0.15">
      <c r="A21" s="3" t="s">
        <v>147</v>
      </c>
      <c r="B21" s="10" t="s">
        <v>148</v>
      </c>
      <c r="C21" s="3" t="s">
        <v>149</v>
      </c>
      <c r="D21" s="3">
        <v>0</v>
      </c>
      <c r="E21" s="3">
        <v>0</v>
      </c>
      <c r="F21" s="3">
        <v>0</v>
      </c>
      <c r="G21" s="3">
        <v>0</v>
      </c>
      <c r="I21" s="29">
        <v>0</v>
      </c>
      <c r="J21" s="29">
        <v>0</v>
      </c>
      <c r="K21" s="31">
        <f t="shared" si="0"/>
        <v>0</v>
      </c>
      <c r="L21" s="29"/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0</v>
      </c>
      <c r="BQ21" s="3">
        <v>0</v>
      </c>
      <c r="BR21" s="3">
        <v>0</v>
      </c>
      <c r="BS21" s="3">
        <v>0</v>
      </c>
      <c r="BT21" s="3">
        <v>0</v>
      </c>
      <c r="BU21" s="3">
        <v>0</v>
      </c>
      <c r="BV21" s="3">
        <v>0</v>
      </c>
      <c r="BW21" s="3">
        <v>0</v>
      </c>
      <c r="BX21" s="3">
        <v>0</v>
      </c>
      <c r="BY21" s="3">
        <v>0</v>
      </c>
      <c r="BZ21" s="3">
        <v>0</v>
      </c>
      <c r="CA21" s="3">
        <v>0</v>
      </c>
      <c r="CB21" s="3">
        <v>0</v>
      </c>
      <c r="CC21" s="3">
        <v>0</v>
      </c>
      <c r="CD21" s="3">
        <v>0</v>
      </c>
      <c r="CE21" s="29">
        <v>0</v>
      </c>
      <c r="CG21" s="3">
        <v>0</v>
      </c>
      <c r="CH21" s="3">
        <v>0</v>
      </c>
      <c r="CI21" s="3">
        <v>0</v>
      </c>
      <c r="CJ21" s="3">
        <v>0</v>
      </c>
      <c r="CK21" s="3">
        <v>0</v>
      </c>
      <c r="CM21" s="3">
        <v>0</v>
      </c>
      <c r="CN21" s="3">
        <v>0</v>
      </c>
      <c r="CO21" s="3">
        <v>0</v>
      </c>
      <c r="CQ21" s="3">
        <v>0</v>
      </c>
      <c r="CR21" s="35" t="str">
        <f t="shared" si="1"/>
        <v>n/a</v>
      </c>
    </row>
    <row r="22" spans="1:96" hidden="1" outlineLevel="1" x14ac:dyDescent="0.15">
      <c r="A22" s="3" t="s">
        <v>150</v>
      </c>
      <c r="B22" s="10" t="s">
        <v>151</v>
      </c>
      <c r="C22" s="3" t="s">
        <v>152</v>
      </c>
      <c r="D22" s="3">
        <v>0</v>
      </c>
      <c r="E22" s="3">
        <v>0</v>
      </c>
      <c r="F22" s="3">
        <v>0</v>
      </c>
      <c r="G22" s="3">
        <v>0</v>
      </c>
      <c r="I22" s="29">
        <v>-561399</v>
      </c>
      <c r="J22" s="29">
        <v>0</v>
      </c>
      <c r="K22" s="31">
        <f t="shared" si="0"/>
        <v>561399</v>
      </c>
      <c r="L22" s="29"/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  <c r="BT22" s="3">
        <v>0</v>
      </c>
      <c r="BU22" s="3">
        <v>0</v>
      </c>
      <c r="BV22" s="3">
        <v>0</v>
      </c>
      <c r="BW22" s="3">
        <v>0</v>
      </c>
      <c r="BX22" s="3">
        <v>0</v>
      </c>
      <c r="BY22" s="3">
        <v>0</v>
      </c>
      <c r="BZ22" s="3">
        <v>0</v>
      </c>
      <c r="CA22" s="3">
        <v>0</v>
      </c>
      <c r="CB22" s="3">
        <v>0</v>
      </c>
      <c r="CC22" s="3">
        <v>0</v>
      </c>
      <c r="CD22" s="3">
        <v>0</v>
      </c>
      <c r="CE22" s="29">
        <v>0</v>
      </c>
      <c r="CG22" s="3">
        <v>0</v>
      </c>
      <c r="CH22" s="3">
        <v>0</v>
      </c>
      <c r="CI22" s="3">
        <v>24719.75</v>
      </c>
      <c r="CJ22" s="3">
        <v>0</v>
      </c>
      <c r="CK22" s="3">
        <v>24719.75</v>
      </c>
      <c r="CM22" s="3">
        <v>568216.57000000007</v>
      </c>
      <c r="CN22" s="3">
        <v>0</v>
      </c>
      <c r="CO22" s="3">
        <v>568216.57000000007</v>
      </c>
      <c r="CQ22" s="3">
        <v>592936.32000000007</v>
      </c>
      <c r="CR22" s="35">
        <f t="shared" si="1"/>
        <v>1.056176302415929</v>
      </c>
    </row>
    <row r="23" spans="1:96" hidden="1" outlineLevel="1" x14ac:dyDescent="0.15">
      <c r="A23" s="3" t="s">
        <v>153</v>
      </c>
      <c r="B23" s="10" t="s">
        <v>154</v>
      </c>
      <c r="C23" s="3" t="s">
        <v>155</v>
      </c>
      <c r="D23" s="3">
        <v>0</v>
      </c>
      <c r="E23" s="3">
        <v>0</v>
      </c>
      <c r="F23" s="3">
        <v>89868.95</v>
      </c>
      <c r="G23" s="3">
        <v>0</v>
      </c>
      <c r="I23" s="29">
        <v>-79765</v>
      </c>
      <c r="J23" s="29">
        <v>0</v>
      </c>
      <c r="K23" s="31">
        <f t="shared" si="0"/>
        <v>79765</v>
      </c>
      <c r="L23" s="29"/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>
        <v>0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  <c r="BW23" s="3">
        <v>0</v>
      </c>
      <c r="BX23" s="3">
        <v>0</v>
      </c>
      <c r="BY23" s="3">
        <v>0</v>
      </c>
      <c r="BZ23" s="3">
        <v>0</v>
      </c>
      <c r="CA23" s="3">
        <v>0</v>
      </c>
      <c r="CB23" s="3">
        <v>0</v>
      </c>
      <c r="CC23" s="3">
        <v>0</v>
      </c>
      <c r="CD23" s="3">
        <v>0</v>
      </c>
      <c r="CE23" s="29">
        <v>0</v>
      </c>
      <c r="CG23" s="3">
        <v>0</v>
      </c>
      <c r="CH23" s="3">
        <v>0</v>
      </c>
      <c r="CI23" s="3">
        <v>116429.40000000001</v>
      </c>
      <c r="CJ23" s="3">
        <v>0</v>
      </c>
      <c r="CK23" s="3">
        <v>116429.40000000001</v>
      </c>
      <c r="CM23" s="3">
        <v>0</v>
      </c>
      <c r="CN23" s="3">
        <v>0</v>
      </c>
      <c r="CO23" s="3">
        <v>0</v>
      </c>
      <c r="CQ23" s="3">
        <v>116429.40000000001</v>
      </c>
      <c r="CR23" s="35">
        <f t="shared" si="1"/>
        <v>1.4596552372594498</v>
      </c>
    </row>
    <row r="24" spans="1:96" hidden="1" outlineLevel="1" x14ac:dyDescent="0.15">
      <c r="A24" s="3" t="s">
        <v>156</v>
      </c>
      <c r="B24" s="10" t="s">
        <v>157</v>
      </c>
      <c r="C24" s="3" t="s">
        <v>158</v>
      </c>
      <c r="D24" s="3">
        <v>0</v>
      </c>
      <c r="E24" s="3">
        <v>0</v>
      </c>
      <c r="F24" s="3">
        <v>10039.68</v>
      </c>
      <c r="G24" s="3">
        <v>0</v>
      </c>
      <c r="I24" s="29">
        <v>-11194</v>
      </c>
      <c r="J24" s="29">
        <v>0</v>
      </c>
      <c r="K24" s="31">
        <f t="shared" si="0"/>
        <v>11194</v>
      </c>
      <c r="L24" s="29"/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0</v>
      </c>
      <c r="BM24" s="3">
        <v>0</v>
      </c>
      <c r="BN24" s="3">
        <v>0</v>
      </c>
      <c r="BO24" s="3">
        <v>0</v>
      </c>
      <c r="BP24" s="3">
        <v>0</v>
      </c>
      <c r="BQ24" s="3">
        <v>0</v>
      </c>
      <c r="BR24" s="3">
        <v>0</v>
      </c>
      <c r="BS24" s="3">
        <v>0</v>
      </c>
      <c r="BT24" s="3">
        <v>0</v>
      </c>
      <c r="BU24" s="3">
        <v>0</v>
      </c>
      <c r="BV24" s="3">
        <v>0</v>
      </c>
      <c r="BW24" s="3">
        <v>0</v>
      </c>
      <c r="BX24" s="3">
        <v>0</v>
      </c>
      <c r="BY24" s="3">
        <v>0</v>
      </c>
      <c r="BZ24" s="3">
        <v>0</v>
      </c>
      <c r="CA24" s="3">
        <v>0</v>
      </c>
      <c r="CB24" s="3">
        <v>0</v>
      </c>
      <c r="CC24" s="3">
        <v>0</v>
      </c>
      <c r="CD24" s="3">
        <v>0</v>
      </c>
      <c r="CE24" s="29">
        <v>0</v>
      </c>
      <c r="CG24" s="3">
        <v>0</v>
      </c>
      <c r="CH24" s="3">
        <v>0</v>
      </c>
      <c r="CI24" s="3">
        <v>0</v>
      </c>
      <c r="CJ24" s="3">
        <v>0</v>
      </c>
      <c r="CK24" s="3">
        <v>0</v>
      </c>
      <c r="CM24" s="3">
        <v>0</v>
      </c>
      <c r="CN24" s="3">
        <v>0</v>
      </c>
      <c r="CO24" s="3">
        <v>0</v>
      </c>
      <c r="CQ24" s="3">
        <v>0</v>
      </c>
      <c r="CR24" s="35">
        <f t="shared" si="1"/>
        <v>0</v>
      </c>
    </row>
    <row r="25" spans="1:96" hidden="1" outlineLevel="1" x14ac:dyDescent="0.15">
      <c r="A25" s="3" t="s">
        <v>159</v>
      </c>
      <c r="B25" s="10" t="s">
        <v>160</v>
      </c>
      <c r="C25" s="3" t="s">
        <v>161</v>
      </c>
      <c r="D25" s="3">
        <v>0</v>
      </c>
      <c r="E25" s="3">
        <v>0</v>
      </c>
      <c r="F25" s="3">
        <v>17907.580000000002</v>
      </c>
      <c r="G25" s="3">
        <v>0</v>
      </c>
      <c r="I25" s="29">
        <v>-5800</v>
      </c>
      <c r="J25" s="29">
        <v>0</v>
      </c>
      <c r="K25" s="31">
        <f t="shared" si="0"/>
        <v>5800</v>
      </c>
      <c r="L25" s="29"/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3">
        <v>0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3">
        <v>0</v>
      </c>
      <c r="BX25" s="3">
        <v>0</v>
      </c>
      <c r="BY25" s="3">
        <v>0</v>
      </c>
      <c r="BZ25" s="3">
        <v>0</v>
      </c>
      <c r="CA25" s="3">
        <v>0</v>
      </c>
      <c r="CB25" s="3">
        <v>0</v>
      </c>
      <c r="CC25" s="3">
        <v>0</v>
      </c>
      <c r="CD25" s="3">
        <v>0</v>
      </c>
      <c r="CE25" s="29">
        <v>0</v>
      </c>
      <c r="CG25" s="3">
        <v>0</v>
      </c>
      <c r="CH25" s="3">
        <v>0</v>
      </c>
      <c r="CI25" s="3">
        <v>19971.650000000001</v>
      </c>
      <c r="CJ25" s="3">
        <v>0</v>
      </c>
      <c r="CK25" s="3">
        <v>19971.650000000001</v>
      </c>
      <c r="CM25" s="3">
        <v>0</v>
      </c>
      <c r="CN25" s="3">
        <v>0</v>
      </c>
      <c r="CO25" s="3">
        <v>0</v>
      </c>
      <c r="CQ25" s="3">
        <v>19971.650000000001</v>
      </c>
      <c r="CR25" s="35">
        <f t="shared" si="1"/>
        <v>3.4433879310344828</v>
      </c>
    </row>
    <row r="26" spans="1:96" hidden="1" outlineLevel="1" x14ac:dyDescent="0.15">
      <c r="A26" s="3" t="s">
        <v>162</v>
      </c>
      <c r="B26" s="10" t="s">
        <v>163</v>
      </c>
      <c r="C26" s="3" t="s">
        <v>164</v>
      </c>
      <c r="D26" s="3">
        <v>0</v>
      </c>
      <c r="E26" s="3">
        <v>0</v>
      </c>
      <c r="F26" s="3">
        <v>15202779.869999999</v>
      </c>
      <c r="G26" s="3">
        <v>0</v>
      </c>
      <c r="I26" s="29">
        <v>-16740475</v>
      </c>
      <c r="J26" s="29">
        <v>0</v>
      </c>
      <c r="K26" s="31">
        <f t="shared" si="0"/>
        <v>16740475</v>
      </c>
      <c r="L26" s="29"/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0</v>
      </c>
      <c r="BO26" s="3">
        <v>0</v>
      </c>
      <c r="BP26" s="3">
        <v>0</v>
      </c>
      <c r="BQ26" s="3">
        <v>0</v>
      </c>
      <c r="BR26" s="3">
        <v>0</v>
      </c>
      <c r="BS26" s="3">
        <v>0</v>
      </c>
      <c r="BT26" s="3">
        <v>0</v>
      </c>
      <c r="BU26" s="3">
        <v>0</v>
      </c>
      <c r="BV26" s="3">
        <v>0</v>
      </c>
      <c r="BW26" s="3">
        <v>0</v>
      </c>
      <c r="BX26" s="3">
        <v>0</v>
      </c>
      <c r="BY26" s="3">
        <v>0</v>
      </c>
      <c r="BZ26" s="3">
        <v>0</v>
      </c>
      <c r="CA26" s="3">
        <v>0</v>
      </c>
      <c r="CB26" s="3">
        <v>0</v>
      </c>
      <c r="CC26" s="3">
        <v>0</v>
      </c>
      <c r="CD26" s="3">
        <v>0</v>
      </c>
      <c r="CE26" s="29">
        <v>0</v>
      </c>
      <c r="CG26" s="3">
        <v>0</v>
      </c>
      <c r="CH26" s="3">
        <v>0</v>
      </c>
      <c r="CI26" s="3">
        <v>17037612.25</v>
      </c>
      <c r="CJ26" s="3">
        <v>0</v>
      </c>
      <c r="CK26" s="3">
        <v>17037612.25</v>
      </c>
      <c r="CM26" s="3">
        <v>89623.03</v>
      </c>
      <c r="CN26" s="3">
        <v>1615630.33</v>
      </c>
      <c r="CO26" s="3">
        <v>1705253.36</v>
      </c>
      <c r="CQ26" s="3">
        <v>18742865.609999999</v>
      </c>
      <c r="CR26" s="35">
        <f t="shared" si="1"/>
        <v>1.1196137272090547</v>
      </c>
    </row>
    <row r="27" spans="1:96" hidden="1" outlineLevel="1" x14ac:dyDescent="0.15">
      <c r="A27" s="3" t="s">
        <v>165</v>
      </c>
      <c r="B27" s="10" t="s">
        <v>166</v>
      </c>
      <c r="C27" s="3" t="s">
        <v>167</v>
      </c>
      <c r="D27" s="3">
        <v>0</v>
      </c>
      <c r="E27" s="3">
        <v>63975.5</v>
      </c>
      <c r="F27" s="3">
        <v>162861.5</v>
      </c>
      <c r="G27" s="3">
        <v>0</v>
      </c>
      <c r="I27" s="29">
        <v>-289242</v>
      </c>
      <c r="J27" s="29">
        <v>0</v>
      </c>
      <c r="K27" s="31">
        <f t="shared" si="0"/>
        <v>289242</v>
      </c>
      <c r="L27" s="29"/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3">
        <v>0</v>
      </c>
      <c r="BM27" s="3">
        <v>0</v>
      </c>
      <c r="BN27" s="3">
        <v>0</v>
      </c>
      <c r="BO27" s="3">
        <v>0</v>
      </c>
      <c r="BP27" s="3">
        <v>0</v>
      </c>
      <c r="BQ27" s="3">
        <v>0</v>
      </c>
      <c r="BR27" s="3">
        <v>0</v>
      </c>
      <c r="BS27" s="3">
        <v>0</v>
      </c>
      <c r="BT27" s="3">
        <v>0</v>
      </c>
      <c r="BU27" s="3">
        <v>0</v>
      </c>
      <c r="BV27" s="3">
        <v>0</v>
      </c>
      <c r="BW27" s="3">
        <v>0</v>
      </c>
      <c r="BX27" s="3">
        <v>0</v>
      </c>
      <c r="BY27" s="3">
        <v>0</v>
      </c>
      <c r="BZ27" s="3">
        <v>0</v>
      </c>
      <c r="CA27" s="3">
        <v>0</v>
      </c>
      <c r="CB27" s="3">
        <v>0</v>
      </c>
      <c r="CC27" s="3">
        <v>0</v>
      </c>
      <c r="CD27" s="3">
        <v>0</v>
      </c>
      <c r="CE27" s="29">
        <v>0</v>
      </c>
      <c r="CG27" s="3">
        <v>290</v>
      </c>
      <c r="CH27" s="3">
        <v>108107.79000000001</v>
      </c>
      <c r="CI27" s="3">
        <v>178917.96</v>
      </c>
      <c r="CJ27" s="3">
        <v>0</v>
      </c>
      <c r="CK27" s="3">
        <v>287315.75</v>
      </c>
      <c r="CM27" s="3">
        <v>0</v>
      </c>
      <c r="CN27" s="3">
        <v>0</v>
      </c>
      <c r="CO27" s="3">
        <v>0</v>
      </c>
      <c r="CQ27" s="3">
        <v>287315.75</v>
      </c>
      <c r="CR27" s="35">
        <f t="shared" si="1"/>
        <v>0.99334035167783374</v>
      </c>
    </row>
    <row r="28" spans="1:96" hidden="1" outlineLevel="1" x14ac:dyDescent="0.15">
      <c r="A28" s="3" t="s">
        <v>168</v>
      </c>
      <c r="B28" s="10" t="s">
        <v>169</v>
      </c>
      <c r="C28" s="3" t="s">
        <v>170</v>
      </c>
      <c r="D28" s="3">
        <v>60212.5</v>
      </c>
      <c r="E28" s="3">
        <v>0</v>
      </c>
      <c r="F28" s="3">
        <v>46395.15</v>
      </c>
      <c r="G28" s="3">
        <v>0</v>
      </c>
      <c r="I28" s="29">
        <v>-143260</v>
      </c>
      <c r="J28" s="29">
        <v>0</v>
      </c>
      <c r="K28" s="31">
        <f t="shared" si="0"/>
        <v>143260</v>
      </c>
      <c r="L28" s="29"/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0</v>
      </c>
      <c r="BO28" s="3">
        <v>0</v>
      </c>
      <c r="BP28" s="3">
        <v>0</v>
      </c>
      <c r="BQ28" s="3">
        <v>0</v>
      </c>
      <c r="BR28" s="3">
        <v>0</v>
      </c>
      <c r="BS28" s="3">
        <v>0</v>
      </c>
      <c r="BT28" s="3">
        <v>0</v>
      </c>
      <c r="BU28" s="3">
        <v>0</v>
      </c>
      <c r="BV28" s="3">
        <v>0</v>
      </c>
      <c r="BW28" s="3">
        <v>0</v>
      </c>
      <c r="BX28" s="3">
        <v>0</v>
      </c>
      <c r="BY28" s="3">
        <v>0</v>
      </c>
      <c r="BZ28" s="3">
        <v>0</v>
      </c>
      <c r="CA28" s="3">
        <v>0</v>
      </c>
      <c r="CB28" s="3">
        <v>0</v>
      </c>
      <c r="CC28" s="3">
        <v>0</v>
      </c>
      <c r="CD28" s="3">
        <v>0</v>
      </c>
      <c r="CE28" s="29">
        <v>0</v>
      </c>
      <c r="CG28" s="3">
        <v>77407.5</v>
      </c>
      <c r="CH28" s="3">
        <v>0</v>
      </c>
      <c r="CI28" s="3">
        <v>83322.61</v>
      </c>
      <c r="CJ28" s="3">
        <v>0</v>
      </c>
      <c r="CK28" s="3">
        <v>160730.10999999999</v>
      </c>
      <c r="CM28" s="3">
        <v>0</v>
      </c>
      <c r="CN28" s="3">
        <v>0</v>
      </c>
      <c r="CO28" s="3">
        <v>0</v>
      </c>
      <c r="CQ28" s="3">
        <v>160730.11000000002</v>
      </c>
      <c r="CR28" s="35">
        <f t="shared" si="1"/>
        <v>1.1219468797989671</v>
      </c>
    </row>
    <row r="29" spans="1:96" hidden="1" outlineLevel="1" x14ac:dyDescent="0.15">
      <c r="A29" s="3" t="s">
        <v>171</v>
      </c>
      <c r="B29" s="10" t="s">
        <v>172</v>
      </c>
      <c r="C29" s="3" t="s">
        <v>173</v>
      </c>
      <c r="D29" s="3">
        <v>8207.75</v>
      </c>
      <c r="E29" s="3">
        <v>0</v>
      </c>
      <c r="F29" s="3">
        <v>2315.2000000000003</v>
      </c>
      <c r="G29" s="3">
        <v>0</v>
      </c>
      <c r="I29" s="29">
        <v>-55542</v>
      </c>
      <c r="J29" s="29">
        <v>0</v>
      </c>
      <c r="K29" s="31">
        <f t="shared" si="0"/>
        <v>55542</v>
      </c>
      <c r="L29" s="29"/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3">
        <v>0</v>
      </c>
      <c r="BM29" s="3">
        <v>0</v>
      </c>
      <c r="BN29" s="3">
        <v>0</v>
      </c>
      <c r="BO29" s="3">
        <v>0</v>
      </c>
      <c r="BP29" s="3">
        <v>0</v>
      </c>
      <c r="BQ29" s="3">
        <v>0</v>
      </c>
      <c r="BR29" s="3">
        <v>0</v>
      </c>
      <c r="BS29" s="3">
        <v>0</v>
      </c>
      <c r="BT29" s="3">
        <v>0</v>
      </c>
      <c r="BU29" s="3">
        <v>0</v>
      </c>
      <c r="BV29" s="3">
        <v>0</v>
      </c>
      <c r="BW29" s="3">
        <v>0</v>
      </c>
      <c r="BX29" s="3">
        <v>0</v>
      </c>
      <c r="BY29" s="3">
        <v>0</v>
      </c>
      <c r="BZ29" s="3">
        <v>0</v>
      </c>
      <c r="CA29" s="3">
        <v>0</v>
      </c>
      <c r="CB29" s="3">
        <v>0</v>
      </c>
      <c r="CC29" s="3">
        <v>0</v>
      </c>
      <c r="CD29" s="3">
        <v>0</v>
      </c>
      <c r="CE29" s="29">
        <v>0</v>
      </c>
      <c r="CG29" s="3">
        <v>47197.520000000004</v>
      </c>
      <c r="CH29" s="3">
        <v>0</v>
      </c>
      <c r="CI29" s="3">
        <v>23880.600000000002</v>
      </c>
      <c r="CJ29" s="3">
        <v>0</v>
      </c>
      <c r="CK29" s="3">
        <v>71078.12000000001</v>
      </c>
      <c r="CM29" s="3">
        <v>0</v>
      </c>
      <c r="CN29" s="3">
        <v>0</v>
      </c>
      <c r="CO29" s="3">
        <v>0</v>
      </c>
      <c r="CQ29" s="3">
        <v>71078.12</v>
      </c>
      <c r="CR29" s="35">
        <f t="shared" si="1"/>
        <v>1.2797184112923552</v>
      </c>
    </row>
    <row r="30" spans="1:96" hidden="1" outlineLevel="1" x14ac:dyDescent="0.15">
      <c r="A30" s="3" t="s">
        <v>174</v>
      </c>
      <c r="B30" s="10" t="s">
        <v>175</v>
      </c>
      <c r="C30" s="3" t="s">
        <v>176</v>
      </c>
      <c r="D30" s="3">
        <v>6949</v>
      </c>
      <c r="E30" s="3">
        <v>0</v>
      </c>
      <c r="F30" s="3">
        <v>30710.350000000002</v>
      </c>
      <c r="G30" s="3">
        <v>153500</v>
      </c>
      <c r="I30" s="29">
        <v>-18400</v>
      </c>
      <c r="J30" s="29">
        <v>0</v>
      </c>
      <c r="K30" s="31">
        <f t="shared" si="0"/>
        <v>18400</v>
      </c>
      <c r="L30" s="29"/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3">
        <v>0</v>
      </c>
      <c r="BM30" s="3">
        <v>0</v>
      </c>
      <c r="BN30" s="3">
        <v>0</v>
      </c>
      <c r="BO30" s="3">
        <v>0</v>
      </c>
      <c r="BP30" s="3">
        <v>0</v>
      </c>
      <c r="BQ30" s="3">
        <v>0</v>
      </c>
      <c r="BR30" s="3">
        <v>0</v>
      </c>
      <c r="BS30" s="3">
        <v>0</v>
      </c>
      <c r="BT30" s="3">
        <v>0</v>
      </c>
      <c r="BU30" s="3">
        <v>0</v>
      </c>
      <c r="BV30" s="3">
        <v>0</v>
      </c>
      <c r="BW30" s="3">
        <v>0</v>
      </c>
      <c r="BX30" s="3">
        <v>0</v>
      </c>
      <c r="BY30" s="3">
        <v>0</v>
      </c>
      <c r="BZ30" s="3">
        <v>0</v>
      </c>
      <c r="CA30" s="3">
        <v>0</v>
      </c>
      <c r="CB30" s="3">
        <v>0</v>
      </c>
      <c r="CC30" s="3">
        <v>0</v>
      </c>
      <c r="CD30" s="3">
        <v>0</v>
      </c>
      <c r="CE30" s="29">
        <v>0</v>
      </c>
      <c r="CG30" s="3">
        <v>4500</v>
      </c>
      <c r="CH30" s="3">
        <v>0</v>
      </c>
      <c r="CI30" s="3">
        <v>32093.68</v>
      </c>
      <c r="CJ30" s="3">
        <v>0</v>
      </c>
      <c r="CK30" s="3">
        <v>36593.68</v>
      </c>
      <c r="CM30" s="3">
        <v>0</v>
      </c>
      <c r="CN30" s="3">
        <v>0</v>
      </c>
      <c r="CO30" s="3">
        <v>0</v>
      </c>
      <c r="CQ30" s="3">
        <v>36593.68</v>
      </c>
      <c r="CR30" s="35">
        <f t="shared" si="1"/>
        <v>1.9887869565217391</v>
      </c>
    </row>
    <row r="31" spans="1:96" hidden="1" outlineLevel="1" x14ac:dyDescent="0.15">
      <c r="A31" s="3" t="s">
        <v>177</v>
      </c>
      <c r="B31" s="10" t="s">
        <v>178</v>
      </c>
      <c r="C31" s="3" t="s">
        <v>179</v>
      </c>
      <c r="D31" s="3">
        <v>0</v>
      </c>
      <c r="E31" s="3">
        <v>0</v>
      </c>
      <c r="F31" s="3">
        <v>0</v>
      </c>
      <c r="G31" s="3">
        <v>0</v>
      </c>
      <c r="I31" s="29">
        <v>0</v>
      </c>
      <c r="J31" s="29">
        <v>0</v>
      </c>
      <c r="K31" s="31">
        <f t="shared" si="0"/>
        <v>0</v>
      </c>
      <c r="L31" s="29"/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3">
        <v>0</v>
      </c>
      <c r="BM31" s="3">
        <v>0</v>
      </c>
      <c r="BN31" s="3">
        <v>0</v>
      </c>
      <c r="BO31" s="3">
        <v>0</v>
      </c>
      <c r="BP31" s="3">
        <v>0</v>
      </c>
      <c r="BQ31" s="3">
        <v>0</v>
      </c>
      <c r="BR31" s="3">
        <v>0</v>
      </c>
      <c r="BS31" s="3">
        <v>0</v>
      </c>
      <c r="BT31" s="3">
        <v>0</v>
      </c>
      <c r="BU31" s="3">
        <v>0</v>
      </c>
      <c r="BV31" s="3">
        <v>0</v>
      </c>
      <c r="BW31" s="3">
        <v>0</v>
      </c>
      <c r="BX31" s="3">
        <v>0</v>
      </c>
      <c r="BY31" s="3">
        <v>0</v>
      </c>
      <c r="BZ31" s="3">
        <v>0</v>
      </c>
      <c r="CA31" s="3">
        <v>0</v>
      </c>
      <c r="CB31" s="3">
        <v>0</v>
      </c>
      <c r="CC31" s="3">
        <v>0</v>
      </c>
      <c r="CD31" s="3">
        <v>0</v>
      </c>
      <c r="CE31" s="29">
        <v>0</v>
      </c>
      <c r="CG31" s="3">
        <v>0</v>
      </c>
      <c r="CH31" s="3">
        <v>0</v>
      </c>
      <c r="CI31" s="3">
        <v>0</v>
      </c>
      <c r="CJ31" s="3">
        <v>0</v>
      </c>
      <c r="CK31" s="3">
        <v>0</v>
      </c>
      <c r="CM31" s="3">
        <v>0</v>
      </c>
      <c r="CN31" s="3">
        <v>0</v>
      </c>
      <c r="CO31" s="3">
        <v>0</v>
      </c>
      <c r="CQ31" s="3">
        <v>0</v>
      </c>
      <c r="CR31" s="35" t="str">
        <f t="shared" si="1"/>
        <v>n/a</v>
      </c>
    </row>
    <row r="32" spans="1:96" hidden="1" outlineLevel="1" x14ac:dyDescent="0.15">
      <c r="A32" s="3" t="s">
        <v>180</v>
      </c>
      <c r="B32" s="10" t="s">
        <v>181</v>
      </c>
      <c r="C32" s="3" t="s">
        <v>182</v>
      </c>
      <c r="D32" s="3">
        <v>0</v>
      </c>
      <c r="E32" s="3">
        <v>0</v>
      </c>
      <c r="F32" s="3">
        <v>-2677091.7599999998</v>
      </c>
      <c r="G32" s="3">
        <v>0</v>
      </c>
      <c r="I32" s="29">
        <v>0</v>
      </c>
      <c r="J32" s="29">
        <v>0</v>
      </c>
      <c r="K32" s="31">
        <f t="shared" si="0"/>
        <v>0</v>
      </c>
      <c r="L32" s="29"/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3">
        <v>0</v>
      </c>
      <c r="BM32" s="3">
        <v>0</v>
      </c>
      <c r="BN32" s="3">
        <v>0</v>
      </c>
      <c r="BO32" s="3">
        <v>0</v>
      </c>
      <c r="BP32" s="3">
        <v>0</v>
      </c>
      <c r="BQ32" s="3">
        <v>0</v>
      </c>
      <c r="BR32" s="3">
        <v>0</v>
      </c>
      <c r="BS32" s="3">
        <v>0</v>
      </c>
      <c r="BT32" s="3">
        <v>0</v>
      </c>
      <c r="BU32" s="3">
        <v>0</v>
      </c>
      <c r="BV32" s="3">
        <v>0</v>
      </c>
      <c r="BW32" s="3">
        <v>0</v>
      </c>
      <c r="BX32" s="3">
        <v>0</v>
      </c>
      <c r="BY32" s="3">
        <v>0</v>
      </c>
      <c r="BZ32" s="3">
        <v>0</v>
      </c>
      <c r="CA32" s="3">
        <v>0</v>
      </c>
      <c r="CB32" s="3">
        <v>0</v>
      </c>
      <c r="CC32" s="3">
        <v>0</v>
      </c>
      <c r="CD32" s="3">
        <v>0</v>
      </c>
      <c r="CE32" s="29">
        <v>0</v>
      </c>
      <c r="CG32" s="3">
        <v>0</v>
      </c>
      <c r="CH32" s="3">
        <v>0</v>
      </c>
      <c r="CI32" s="3">
        <v>-1047327.34</v>
      </c>
      <c r="CJ32" s="3">
        <v>0</v>
      </c>
      <c r="CK32" s="3">
        <v>-1047327.34</v>
      </c>
      <c r="CM32" s="3">
        <v>-657926.02</v>
      </c>
      <c r="CN32" s="3">
        <v>-240954.9</v>
      </c>
      <c r="CO32" s="3">
        <v>-898880.92</v>
      </c>
      <c r="CQ32" s="3">
        <v>-1946208.26</v>
      </c>
      <c r="CR32" s="35" t="str">
        <f t="shared" si="1"/>
        <v>n/a</v>
      </c>
    </row>
    <row r="33" spans="1:97" s="4" customFormat="1" collapsed="1" x14ac:dyDescent="0.15">
      <c r="A33" s="5" t="s">
        <v>46</v>
      </c>
      <c r="B33" s="11"/>
      <c r="C33" s="2" t="s">
        <v>6</v>
      </c>
      <c r="D33" s="5">
        <v>80512.010000000009</v>
      </c>
      <c r="E33" s="5">
        <v>63975.5</v>
      </c>
      <c r="F33" s="5">
        <v>16399304.479999999</v>
      </c>
      <c r="G33" s="5">
        <v>153500</v>
      </c>
      <c r="H33" s="5"/>
      <c r="I33" s="5">
        <v>-21491055</v>
      </c>
      <c r="J33" s="5">
        <v>0</v>
      </c>
      <c r="K33" s="5">
        <f>-1*(I33+J33)</f>
        <v>21491055</v>
      </c>
      <c r="L33" s="7"/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5">
        <v>0</v>
      </c>
      <c r="BQ33" s="5">
        <v>0</v>
      </c>
      <c r="BR33" s="5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  <c r="BY33" s="5">
        <v>0</v>
      </c>
      <c r="BZ33" s="5">
        <v>0</v>
      </c>
      <c r="CA33" s="5">
        <v>0</v>
      </c>
      <c r="CB33" s="5">
        <v>0</v>
      </c>
      <c r="CC33" s="5">
        <v>0</v>
      </c>
      <c r="CD33" s="5">
        <v>0</v>
      </c>
      <c r="CE33" s="5">
        <v>0</v>
      </c>
      <c r="CF33" s="7"/>
      <c r="CG33" s="5">
        <v>179915.32</v>
      </c>
      <c r="CH33" s="5">
        <v>108107.79000000001</v>
      </c>
      <c r="CI33" s="5">
        <v>20072387.030000001</v>
      </c>
      <c r="CJ33" s="5">
        <v>0</v>
      </c>
      <c r="CK33" s="5">
        <v>20360410.140000001</v>
      </c>
      <c r="CL33" s="2"/>
      <c r="CM33" s="5">
        <v>-86.419999999925494</v>
      </c>
      <c r="CN33" s="5">
        <v>1374775.9800000002</v>
      </c>
      <c r="CO33" s="5">
        <v>1374689.5600000005</v>
      </c>
      <c r="CQ33" s="5">
        <v>21735099.699999992</v>
      </c>
      <c r="CR33" s="30">
        <f t="shared" si="1"/>
        <v>1.0113556407537923</v>
      </c>
      <c r="CS33" s="42"/>
    </row>
    <row r="34" spans="1:97" s="4" customFormat="1" x14ac:dyDescent="0.15">
      <c r="B34" s="11"/>
      <c r="H34" s="7"/>
      <c r="I34" s="7"/>
      <c r="J34" s="7"/>
      <c r="K34" s="7"/>
      <c r="L34" s="7"/>
      <c r="CE34" s="7"/>
      <c r="CF34" s="7"/>
      <c r="CK34" s="7"/>
      <c r="CO34" s="7"/>
      <c r="CR34" s="39"/>
      <c r="CS34" s="39"/>
    </row>
    <row r="35" spans="1:97" s="4" customFormat="1" x14ac:dyDescent="0.15">
      <c r="A35" s="5" t="s">
        <v>2</v>
      </c>
      <c r="B35" s="11"/>
      <c r="C35" s="2" t="s">
        <v>9</v>
      </c>
      <c r="D35" s="5">
        <f t="shared" ref="D35:G35" si="2">D11+D33</f>
        <v>80512.010000000009</v>
      </c>
      <c r="E35" s="5">
        <f t="shared" si="2"/>
        <v>63975.5</v>
      </c>
      <c r="F35" s="5">
        <f t="shared" si="2"/>
        <v>16399304.479999999</v>
      </c>
      <c r="G35" s="5">
        <f t="shared" si="2"/>
        <v>153500</v>
      </c>
      <c r="H35" s="5"/>
      <c r="I35" s="5"/>
      <c r="J35" s="5"/>
      <c r="K35" s="5">
        <f>K11+K33</f>
        <v>21491055</v>
      </c>
      <c r="L35" s="7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7"/>
      <c r="CG35" s="5">
        <f t="shared" ref="CG35:CJ35" si="3">CG11+CG33</f>
        <v>179915.32</v>
      </c>
      <c r="CH35" s="5">
        <f t="shared" si="3"/>
        <v>108107.79000000001</v>
      </c>
      <c r="CI35" s="5">
        <f t="shared" si="3"/>
        <v>20072387.030000001</v>
      </c>
      <c r="CJ35" s="5">
        <f t="shared" si="3"/>
        <v>78672</v>
      </c>
      <c r="CK35" s="5">
        <f>CK11+CK33</f>
        <v>25734989.280000001</v>
      </c>
      <c r="CL35" s="2"/>
      <c r="CM35" s="5">
        <f t="shared" ref="CM35:CN35" si="4">CM11+CM33</f>
        <v>-86.419999999925494</v>
      </c>
      <c r="CN35" s="5">
        <f t="shared" si="4"/>
        <v>1374775.9800000002</v>
      </c>
      <c r="CO35" s="5">
        <f>CO11+CO33</f>
        <v>1695992.2300000004</v>
      </c>
      <c r="CQ35" s="5">
        <f>CQ11+CQ33</f>
        <v>27430981.50999999</v>
      </c>
      <c r="CR35" s="30">
        <f>IF(K35=0,"n/a",CQ35/(K35))</f>
        <v>1.2763906429907694</v>
      </c>
      <c r="CS35" s="42"/>
    </row>
    <row r="36" spans="1:97" x14ac:dyDescent="0.15">
      <c r="H36" s="7"/>
      <c r="I36" s="7"/>
      <c r="J36" s="7"/>
      <c r="K36" s="7"/>
      <c r="L36" s="7"/>
      <c r="CE36" s="7"/>
      <c r="CF36" s="7"/>
      <c r="CK36" s="6"/>
      <c r="CO36" s="6"/>
    </row>
    <row r="37" spans="1:97" hidden="1" outlineLevel="1" x14ac:dyDescent="0.15">
      <c r="A37" s="3" t="s">
        <v>53</v>
      </c>
      <c r="B37" s="10" t="s">
        <v>183</v>
      </c>
      <c r="C37" s="3" t="s">
        <v>184</v>
      </c>
      <c r="D37" s="3">
        <v>0</v>
      </c>
      <c r="E37" s="3">
        <v>0</v>
      </c>
      <c r="F37" s="3">
        <v>179167.47</v>
      </c>
      <c r="G37" s="3">
        <v>0</v>
      </c>
      <c r="I37" s="29">
        <v>0</v>
      </c>
      <c r="J37" s="29">
        <v>0</v>
      </c>
      <c r="K37" s="31"/>
      <c r="L37" s="29"/>
      <c r="M37" s="3">
        <v>189582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3">
        <v>0</v>
      </c>
      <c r="BM37" s="3">
        <v>0</v>
      </c>
      <c r="BN37" s="3">
        <v>0</v>
      </c>
      <c r="BO37" s="3">
        <v>0</v>
      </c>
      <c r="BP37" s="3">
        <v>0</v>
      </c>
      <c r="BQ37" s="3">
        <v>0</v>
      </c>
      <c r="BR37" s="3">
        <v>0</v>
      </c>
      <c r="BS37" s="3">
        <v>0</v>
      </c>
      <c r="BT37" s="3">
        <v>0</v>
      </c>
      <c r="BU37" s="3">
        <v>0</v>
      </c>
      <c r="BV37" s="3">
        <v>0</v>
      </c>
      <c r="BW37" s="3">
        <v>0</v>
      </c>
      <c r="BX37" s="3">
        <v>0</v>
      </c>
      <c r="BY37" s="3">
        <v>0</v>
      </c>
      <c r="BZ37" s="3">
        <v>0</v>
      </c>
      <c r="CA37" s="3">
        <v>0</v>
      </c>
      <c r="CB37" s="3">
        <v>0</v>
      </c>
      <c r="CC37" s="3">
        <v>0</v>
      </c>
      <c r="CD37" s="3">
        <v>0</v>
      </c>
      <c r="CE37" s="29">
        <v>189582</v>
      </c>
      <c r="CG37" s="3">
        <v>0</v>
      </c>
      <c r="CH37" s="3">
        <v>0</v>
      </c>
      <c r="CI37" s="3">
        <v>184112.53</v>
      </c>
      <c r="CJ37" s="3">
        <v>0</v>
      </c>
      <c r="CK37" s="3">
        <v>184112.53</v>
      </c>
      <c r="CM37" s="3">
        <v>0</v>
      </c>
      <c r="CN37" s="3">
        <v>0</v>
      </c>
      <c r="CO37" s="3">
        <v>0</v>
      </c>
      <c r="CQ37" s="3">
        <v>184112.53</v>
      </c>
      <c r="CR37" s="35">
        <f t="shared" ref="CR37:CR60" si="5">IF(CE37=0,"n/a",CQ37/(CE37))</f>
        <v>0.97114984544946248</v>
      </c>
    </row>
    <row r="38" spans="1:97" hidden="1" outlineLevel="1" x14ac:dyDescent="0.15">
      <c r="A38" s="3" t="s">
        <v>54</v>
      </c>
      <c r="B38" s="10" t="s">
        <v>185</v>
      </c>
      <c r="C38" s="3" t="s">
        <v>186</v>
      </c>
      <c r="D38" s="3">
        <v>0</v>
      </c>
      <c r="E38" s="3">
        <v>0</v>
      </c>
      <c r="F38" s="3">
        <v>120325.44</v>
      </c>
      <c r="G38" s="3">
        <v>0</v>
      </c>
      <c r="I38" s="29">
        <v>0</v>
      </c>
      <c r="J38" s="29">
        <v>0</v>
      </c>
      <c r="K38" s="31"/>
      <c r="L38" s="29"/>
      <c r="M38" s="3">
        <v>0</v>
      </c>
      <c r="N38" s="3">
        <v>138457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3">
        <v>0</v>
      </c>
      <c r="BM38" s="3">
        <v>0</v>
      </c>
      <c r="BN38" s="3">
        <v>0</v>
      </c>
      <c r="BO38" s="3">
        <v>0</v>
      </c>
      <c r="BP38" s="3">
        <v>0</v>
      </c>
      <c r="BQ38" s="3">
        <v>0</v>
      </c>
      <c r="BR38" s="3">
        <v>0</v>
      </c>
      <c r="BS38" s="3">
        <v>0</v>
      </c>
      <c r="BT38" s="3">
        <v>0</v>
      </c>
      <c r="BU38" s="3">
        <v>0</v>
      </c>
      <c r="BV38" s="3">
        <v>0</v>
      </c>
      <c r="BW38" s="3">
        <v>0</v>
      </c>
      <c r="BX38" s="3">
        <v>0</v>
      </c>
      <c r="BY38" s="3">
        <v>0</v>
      </c>
      <c r="BZ38" s="3">
        <v>0</v>
      </c>
      <c r="CA38" s="3">
        <v>0</v>
      </c>
      <c r="CB38" s="3">
        <v>0</v>
      </c>
      <c r="CC38" s="3">
        <v>0</v>
      </c>
      <c r="CD38" s="3">
        <v>0</v>
      </c>
      <c r="CE38" s="29">
        <v>138457</v>
      </c>
      <c r="CG38" s="3">
        <v>0</v>
      </c>
      <c r="CH38" s="3">
        <v>0</v>
      </c>
      <c r="CI38" s="3">
        <v>140148.95000000001</v>
      </c>
      <c r="CJ38" s="3">
        <v>0</v>
      </c>
      <c r="CK38" s="3">
        <v>140148.95000000001</v>
      </c>
      <c r="CM38" s="3">
        <v>0</v>
      </c>
      <c r="CN38" s="3">
        <v>0</v>
      </c>
      <c r="CO38" s="3">
        <v>0</v>
      </c>
      <c r="CQ38" s="3">
        <v>140148.95000000001</v>
      </c>
      <c r="CR38" s="35">
        <f t="shared" si="5"/>
        <v>1.0122200394346259</v>
      </c>
    </row>
    <row r="39" spans="1:97" hidden="1" outlineLevel="1" x14ac:dyDescent="0.15">
      <c r="A39" s="3" t="s">
        <v>55</v>
      </c>
      <c r="B39" s="10" t="s">
        <v>187</v>
      </c>
      <c r="C39" s="3" t="s">
        <v>188</v>
      </c>
      <c r="D39" s="3">
        <v>0</v>
      </c>
      <c r="E39" s="3">
        <v>0</v>
      </c>
      <c r="F39" s="3">
        <v>488807.9</v>
      </c>
      <c r="G39" s="3">
        <v>0</v>
      </c>
      <c r="I39" s="29">
        <v>0</v>
      </c>
      <c r="J39" s="29">
        <v>0</v>
      </c>
      <c r="K39" s="31"/>
      <c r="L39" s="29"/>
      <c r="M39" s="3">
        <v>0</v>
      </c>
      <c r="N39" s="3">
        <v>0</v>
      </c>
      <c r="O39" s="3">
        <v>606605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3">
        <v>0</v>
      </c>
      <c r="BM39" s="3">
        <v>0</v>
      </c>
      <c r="BN39" s="3">
        <v>0</v>
      </c>
      <c r="BO39" s="3">
        <v>0</v>
      </c>
      <c r="BP39" s="3">
        <v>0</v>
      </c>
      <c r="BQ39" s="3">
        <v>0</v>
      </c>
      <c r="BR39" s="3">
        <v>0</v>
      </c>
      <c r="BS39" s="3">
        <v>0</v>
      </c>
      <c r="BT39" s="3">
        <v>0</v>
      </c>
      <c r="BU39" s="3">
        <v>0</v>
      </c>
      <c r="BV39" s="3">
        <v>0</v>
      </c>
      <c r="BW39" s="3">
        <v>0</v>
      </c>
      <c r="BX39" s="3">
        <v>0</v>
      </c>
      <c r="BY39" s="3">
        <v>0</v>
      </c>
      <c r="BZ39" s="3">
        <v>0</v>
      </c>
      <c r="CA39" s="3">
        <v>0</v>
      </c>
      <c r="CB39" s="3">
        <v>0</v>
      </c>
      <c r="CC39" s="3">
        <v>0</v>
      </c>
      <c r="CD39" s="3">
        <v>0</v>
      </c>
      <c r="CE39" s="29">
        <v>606605</v>
      </c>
      <c r="CG39" s="3">
        <v>0</v>
      </c>
      <c r="CH39" s="3">
        <v>0</v>
      </c>
      <c r="CI39" s="3">
        <v>543812.57000000007</v>
      </c>
      <c r="CJ39" s="3">
        <v>0</v>
      </c>
      <c r="CK39" s="3">
        <v>543812.57000000007</v>
      </c>
      <c r="CM39" s="3">
        <v>0</v>
      </c>
      <c r="CN39" s="3">
        <v>0</v>
      </c>
      <c r="CO39" s="3">
        <v>0</v>
      </c>
      <c r="CQ39" s="3">
        <v>543812.57000000007</v>
      </c>
      <c r="CR39" s="35">
        <f t="shared" si="5"/>
        <v>0.89648547242439491</v>
      </c>
    </row>
    <row r="40" spans="1:97" hidden="1" outlineLevel="1" x14ac:dyDescent="0.15">
      <c r="A40" s="3" t="s">
        <v>56</v>
      </c>
      <c r="B40" s="10" t="s">
        <v>189</v>
      </c>
      <c r="C40" s="3" t="s">
        <v>190</v>
      </c>
      <c r="D40" s="3">
        <v>0</v>
      </c>
      <c r="E40" s="3">
        <v>0</v>
      </c>
      <c r="F40" s="3">
        <v>65959.06</v>
      </c>
      <c r="G40" s="3">
        <v>0</v>
      </c>
      <c r="I40" s="29">
        <v>0</v>
      </c>
      <c r="J40" s="29">
        <v>0</v>
      </c>
      <c r="K40" s="31"/>
      <c r="L40" s="29"/>
      <c r="M40" s="3">
        <v>0</v>
      </c>
      <c r="N40" s="3">
        <v>0</v>
      </c>
      <c r="O40" s="3">
        <v>0</v>
      </c>
      <c r="P40" s="3">
        <v>73600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0</v>
      </c>
      <c r="BP40" s="3">
        <v>0</v>
      </c>
      <c r="BQ40" s="3">
        <v>0</v>
      </c>
      <c r="BR40" s="3">
        <v>0</v>
      </c>
      <c r="BS40" s="3">
        <v>0</v>
      </c>
      <c r="BT40" s="3">
        <v>0</v>
      </c>
      <c r="BU40" s="3">
        <v>0</v>
      </c>
      <c r="BV40" s="3">
        <v>0</v>
      </c>
      <c r="BW40" s="3">
        <v>0</v>
      </c>
      <c r="BX40" s="3">
        <v>0</v>
      </c>
      <c r="BY40" s="3">
        <v>0</v>
      </c>
      <c r="BZ40" s="3">
        <v>0</v>
      </c>
      <c r="CA40" s="3">
        <v>0</v>
      </c>
      <c r="CB40" s="3">
        <v>0</v>
      </c>
      <c r="CC40" s="3">
        <v>0</v>
      </c>
      <c r="CD40" s="3">
        <v>0</v>
      </c>
      <c r="CE40" s="29">
        <v>73600</v>
      </c>
      <c r="CG40" s="3">
        <v>0</v>
      </c>
      <c r="CH40" s="3">
        <v>0</v>
      </c>
      <c r="CI40" s="3">
        <v>71632.94</v>
      </c>
      <c r="CJ40" s="3">
        <v>0</v>
      </c>
      <c r="CK40" s="3">
        <v>71632.94</v>
      </c>
      <c r="CM40" s="3">
        <v>0</v>
      </c>
      <c r="CN40" s="3">
        <v>0</v>
      </c>
      <c r="CO40" s="3">
        <v>0</v>
      </c>
      <c r="CQ40" s="3">
        <v>71632.94</v>
      </c>
      <c r="CR40" s="35">
        <f t="shared" si="5"/>
        <v>0.9732736413043479</v>
      </c>
    </row>
    <row r="41" spans="1:97" hidden="1" outlineLevel="1" x14ac:dyDescent="0.15">
      <c r="A41" s="3" t="s">
        <v>57</v>
      </c>
      <c r="B41" s="10" t="s">
        <v>191</v>
      </c>
      <c r="C41" s="3" t="s">
        <v>192</v>
      </c>
      <c r="D41" s="3">
        <v>0</v>
      </c>
      <c r="E41" s="3">
        <v>0</v>
      </c>
      <c r="F41" s="3">
        <v>5264476.55</v>
      </c>
      <c r="G41" s="3">
        <v>0</v>
      </c>
      <c r="I41" s="29">
        <v>0</v>
      </c>
      <c r="J41" s="29">
        <v>0</v>
      </c>
      <c r="K41" s="31"/>
      <c r="L41" s="29"/>
      <c r="M41" s="3">
        <v>0</v>
      </c>
      <c r="N41" s="3">
        <v>0</v>
      </c>
      <c r="O41" s="3">
        <v>0</v>
      </c>
      <c r="P41" s="3">
        <v>0</v>
      </c>
      <c r="Q41" s="3">
        <v>6445796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3">
        <v>0</v>
      </c>
      <c r="BM41" s="3">
        <v>0</v>
      </c>
      <c r="BN41" s="3">
        <v>0</v>
      </c>
      <c r="BO41" s="3">
        <v>0</v>
      </c>
      <c r="BP41" s="3">
        <v>0</v>
      </c>
      <c r="BQ41" s="3">
        <v>0</v>
      </c>
      <c r="BR41" s="3">
        <v>0</v>
      </c>
      <c r="BS41" s="3">
        <v>0</v>
      </c>
      <c r="BT41" s="3">
        <v>0</v>
      </c>
      <c r="BU41" s="3">
        <v>0</v>
      </c>
      <c r="BV41" s="3">
        <v>0</v>
      </c>
      <c r="BW41" s="3">
        <v>0</v>
      </c>
      <c r="BX41" s="3">
        <v>0</v>
      </c>
      <c r="BY41" s="3">
        <v>0</v>
      </c>
      <c r="BZ41" s="3">
        <v>0</v>
      </c>
      <c r="CA41" s="3">
        <v>0</v>
      </c>
      <c r="CB41" s="3">
        <v>0</v>
      </c>
      <c r="CC41" s="3">
        <v>0</v>
      </c>
      <c r="CD41" s="3">
        <v>0</v>
      </c>
      <c r="CE41" s="29">
        <v>6445796</v>
      </c>
      <c r="CG41" s="3">
        <v>0</v>
      </c>
      <c r="CH41" s="3">
        <v>0</v>
      </c>
      <c r="CI41" s="3">
        <v>6094150.71</v>
      </c>
      <c r="CJ41" s="3">
        <v>0</v>
      </c>
      <c r="CK41" s="3">
        <v>6094150.71</v>
      </c>
      <c r="CM41" s="3">
        <v>0</v>
      </c>
      <c r="CN41" s="3">
        <v>0</v>
      </c>
      <c r="CO41" s="3">
        <v>0</v>
      </c>
      <c r="CQ41" s="3">
        <v>6094150.71</v>
      </c>
      <c r="CR41" s="35">
        <f t="shared" si="5"/>
        <v>0.94544579288578168</v>
      </c>
    </row>
    <row r="42" spans="1:97" hidden="1" outlineLevel="1" x14ac:dyDescent="0.15">
      <c r="A42" s="3" t="s">
        <v>58</v>
      </c>
      <c r="B42" s="10" t="s">
        <v>193</v>
      </c>
      <c r="C42" s="3" t="s">
        <v>194</v>
      </c>
      <c r="D42" s="3">
        <v>0</v>
      </c>
      <c r="E42" s="3">
        <v>0</v>
      </c>
      <c r="F42" s="3">
        <v>30192.600000000002</v>
      </c>
      <c r="G42" s="3">
        <v>0</v>
      </c>
      <c r="I42" s="29">
        <v>0</v>
      </c>
      <c r="J42" s="29">
        <v>0</v>
      </c>
      <c r="K42" s="31"/>
      <c r="L42" s="29"/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66831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3">
        <v>0</v>
      </c>
      <c r="BM42" s="3">
        <v>0</v>
      </c>
      <c r="BN42" s="3">
        <v>0</v>
      </c>
      <c r="BO42" s="3">
        <v>0</v>
      </c>
      <c r="BP42" s="3">
        <v>0</v>
      </c>
      <c r="BQ42" s="3">
        <v>0</v>
      </c>
      <c r="BR42" s="3">
        <v>0</v>
      </c>
      <c r="BS42" s="3">
        <v>0</v>
      </c>
      <c r="BT42" s="3">
        <v>0</v>
      </c>
      <c r="BU42" s="3">
        <v>0</v>
      </c>
      <c r="BV42" s="3">
        <v>0</v>
      </c>
      <c r="BW42" s="3">
        <v>0</v>
      </c>
      <c r="BX42" s="3">
        <v>0</v>
      </c>
      <c r="BY42" s="3">
        <v>0</v>
      </c>
      <c r="BZ42" s="3">
        <v>0</v>
      </c>
      <c r="CA42" s="3">
        <v>0</v>
      </c>
      <c r="CB42" s="3">
        <v>0</v>
      </c>
      <c r="CC42" s="3">
        <v>0</v>
      </c>
      <c r="CD42" s="3">
        <v>0</v>
      </c>
      <c r="CE42" s="29">
        <v>66831</v>
      </c>
      <c r="CG42" s="3">
        <v>0</v>
      </c>
      <c r="CH42" s="3">
        <v>0</v>
      </c>
      <c r="CI42" s="3">
        <v>62604.21</v>
      </c>
      <c r="CJ42" s="3">
        <v>0</v>
      </c>
      <c r="CK42" s="3">
        <v>62604.21</v>
      </c>
      <c r="CM42" s="3">
        <v>0</v>
      </c>
      <c r="CN42" s="3">
        <v>0</v>
      </c>
      <c r="CO42" s="3">
        <v>0</v>
      </c>
      <c r="CQ42" s="3">
        <v>62604.21</v>
      </c>
      <c r="CR42" s="35">
        <f t="shared" si="5"/>
        <v>0.93675405126363509</v>
      </c>
    </row>
    <row r="43" spans="1:97" hidden="1" outlineLevel="1" x14ac:dyDescent="0.15">
      <c r="A43" s="3" t="s">
        <v>59</v>
      </c>
      <c r="B43" s="10" t="s">
        <v>195</v>
      </c>
      <c r="C43" s="3" t="s">
        <v>196</v>
      </c>
      <c r="D43" s="3">
        <v>0</v>
      </c>
      <c r="E43" s="3">
        <v>0</v>
      </c>
      <c r="F43" s="3">
        <v>233626.85</v>
      </c>
      <c r="G43" s="3">
        <v>0</v>
      </c>
      <c r="I43" s="29">
        <v>0</v>
      </c>
      <c r="J43" s="29">
        <v>0</v>
      </c>
      <c r="K43" s="31"/>
      <c r="L43" s="29"/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235221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3">
        <v>0</v>
      </c>
      <c r="BM43" s="3">
        <v>0</v>
      </c>
      <c r="BN43" s="3">
        <v>0</v>
      </c>
      <c r="BO43" s="3">
        <v>0</v>
      </c>
      <c r="BP43" s="3">
        <v>0</v>
      </c>
      <c r="BQ43" s="3">
        <v>0</v>
      </c>
      <c r="BR43" s="3">
        <v>0</v>
      </c>
      <c r="BS43" s="3">
        <v>0</v>
      </c>
      <c r="BT43" s="3">
        <v>0</v>
      </c>
      <c r="BU43" s="3">
        <v>0</v>
      </c>
      <c r="BV43" s="3">
        <v>0</v>
      </c>
      <c r="BW43" s="3">
        <v>0</v>
      </c>
      <c r="BX43" s="3">
        <v>0</v>
      </c>
      <c r="BY43" s="3">
        <v>0</v>
      </c>
      <c r="BZ43" s="3">
        <v>0</v>
      </c>
      <c r="CA43" s="3">
        <v>0</v>
      </c>
      <c r="CB43" s="3">
        <v>0</v>
      </c>
      <c r="CC43" s="3">
        <v>0</v>
      </c>
      <c r="CD43" s="3">
        <v>0</v>
      </c>
      <c r="CE43" s="29">
        <v>235221</v>
      </c>
      <c r="CG43" s="3">
        <v>0</v>
      </c>
      <c r="CH43" s="3">
        <v>0</v>
      </c>
      <c r="CI43" s="3">
        <v>231292.12</v>
      </c>
      <c r="CJ43" s="3">
        <v>0</v>
      </c>
      <c r="CK43" s="3">
        <v>231292.12</v>
      </c>
      <c r="CM43" s="3">
        <v>0</v>
      </c>
      <c r="CN43" s="3">
        <v>0</v>
      </c>
      <c r="CO43" s="3">
        <v>0</v>
      </c>
      <c r="CQ43" s="3">
        <v>231292.12</v>
      </c>
      <c r="CR43" s="35">
        <f t="shared" si="5"/>
        <v>0.98329706956436713</v>
      </c>
    </row>
    <row r="44" spans="1:97" hidden="1" outlineLevel="1" x14ac:dyDescent="0.15">
      <c r="A44" s="3" t="s">
        <v>197</v>
      </c>
      <c r="B44" s="10" t="s">
        <v>198</v>
      </c>
      <c r="C44" s="3" t="s">
        <v>199</v>
      </c>
      <c r="D44" s="3">
        <v>0</v>
      </c>
      <c r="E44" s="3">
        <v>0</v>
      </c>
      <c r="F44" s="3">
        <v>78561.2</v>
      </c>
      <c r="G44" s="3">
        <v>0</v>
      </c>
      <c r="I44" s="29">
        <v>0</v>
      </c>
      <c r="J44" s="29">
        <v>0</v>
      </c>
      <c r="K44" s="31"/>
      <c r="L44" s="29"/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3">
        <v>0</v>
      </c>
      <c r="BQ44" s="3">
        <v>0</v>
      </c>
      <c r="BR44" s="3">
        <v>0</v>
      </c>
      <c r="BS44" s="3">
        <v>0</v>
      </c>
      <c r="BT44" s="3">
        <v>0</v>
      </c>
      <c r="BU44" s="3">
        <v>0</v>
      </c>
      <c r="BV44" s="3">
        <v>0</v>
      </c>
      <c r="BW44" s="3">
        <v>0</v>
      </c>
      <c r="BX44" s="3">
        <v>0</v>
      </c>
      <c r="BY44" s="3">
        <v>0</v>
      </c>
      <c r="BZ44" s="3">
        <v>0</v>
      </c>
      <c r="CA44" s="3">
        <v>0</v>
      </c>
      <c r="CB44" s="3">
        <v>0</v>
      </c>
      <c r="CC44" s="3">
        <v>0</v>
      </c>
      <c r="CD44" s="3">
        <v>0</v>
      </c>
      <c r="CE44" s="29">
        <v>0</v>
      </c>
      <c r="CG44" s="3">
        <v>0</v>
      </c>
      <c r="CH44" s="3">
        <v>0</v>
      </c>
      <c r="CI44" s="3">
        <v>-6241.67</v>
      </c>
      <c r="CJ44" s="3">
        <v>0</v>
      </c>
      <c r="CK44" s="3">
        <v>-6241.67</v>
      </c>
      <c r="CM44" s="3">
        <v>0</v>
      </c>
      <c r="CN44" s="3">
        <v>0</v>
      </c>
      <c r="CO44" s="3">
        <v>0</v>
      </c>
      <c r="CQ44" s="3">
        <v>-6241.67</v>
      </c>
      <c r="CR44" s="35" t="str">
        <f t="shared" si="5"/>
        <v>n/a</v>
      </c>
    </row>
    <row r="45" spans="1:97" hidden="1" outlineLevel="1" x14ac:dyDescent="0.15">
      <c r="A45" s="3" t="s">
        <v>60</v>
      </c>
      <c r="B45" s="10" t="s">
        <v>200</v>
      </c>
      <c r="C45" s="3" t="s">
        <v>201</v>
      </c>
      <c r="D45" s="3">
        <v>0</v>
      </c>
      <c r="E45" s="3">
        <v>0</v>
      </c>
      <c r="F45" s="3">
        <v>20454.760000000002</v>
      </c>
      <c r="G45" s="3">
        <v>0</v>
      </c>
      <c r="I45" s="29">
        <v>0</v>
      </c>
      <c r="J45" s="29">
        <v>0</v>
      </c>
      <c r="K45" s="31"/>
      <c r="L45" s="29"/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31528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3">
        <v>0</v>
      </c>
      <c r="BM45" s="3">
        <v>0</v>
      </c>
      <c r="BN45" s="3">
        <v>0</v>
      </c>
      <c r="BO45" s="3">
        <v>0</v>
      </c>
      <c r="BP45" s="3">
        <v>0</v>
      </c>
      <c r="BQ45" s="3">
        <v>0</v>
      </c>
      <c r="BR45" s="3">
        <v>0</v>
      </c>
      <c r="BS45" s="3">
        <v>0</v>
      </c>
      <c r="BT45" s="3">
        <v>0</v>
      </c>
      <c r="BU45" s="3">
        <v>0</v>
      </c>
      <c r="BV45" s="3">
        <v>0</v>
      </c>
      <c r="BW45" s="3">
        <v>0</v>
      </c>
      <c r="BX45" s="3">
        <v>0</v>
      </c>
      <c r="BY45" s="3">
        <v>0</v>
      </c>
      <c r="BZ45" s="3">
        <v>0</v>
      </c>
      <c r="CA45" s="3">
        <v>0</v>
      </c>
      <c r="CB45" s="3">
        <v>0</v>
      </c>
      <c r="CC45" s="3">
        <v>0</v>
      </c>
      <c r="CD45" s="3">
        <v>0</v>
      </c>
      <c r="CE45" s="29">
        <v>31528</v>
      </c>
      <c r="CG45" s="3">
        <v>0</v>
      </c>
      <c r="CH45" s="3">
        <v>0</v>
      </c>
      <c r="CI45" s="3">
        <v>65020.639999999999</v>
      </c>
      <c r="CJ45" s="3">
        <v>0</v>
      </c>
      <c r="CK45" s="3">
        <v>65020.639999999999</v>
      </c>
      <c r="CM45" s="3">
        <v>0</v>
      </c>
      <c r="CN45" s="3">
        <v>0</v>
      </c>
      <c r="CO45" s="3">
        <v>0</v>
      </c>
      <c r="CQ45" s="3">
        <v>65020.639999999999</v>
      </c>
      <c r="CR45" s="35">
        <f t="shared" si="5"/>
        <v>2.0623141334686625</v>
      </c>
    </row>
    <row r="46" spans="1:97" hidden="1" outlineLevel="1" x14ac:dyDescent="0.15">
      <c r="A46" s="3" t="s">
        <v>61</v>
      </c>
      <c r="B46" s="10" t="s">
        <v>202</v>
      </c>
      <c r="C46" s="3" t="s">
        <v>203</v>
      </c>
      <c r="D46" s="3">
        <v>0</v>
      </c>
      <c r="E46" s="3">
        <v>0</v>
      </c>
      <c r="F46" s="3">
        <v>78194.78</v>
      </c>
      <c r="G46" s="3">
        <v>0</v>
      </c>
      <c r="I46" s="29">
        <v>0</v>
      </c>
      <c r="J46" s="29">
        <v>0</v>
      </c>
      <c r="K46" s="31"/>
      <c r="L46" s="29"/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86978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3">
        <v>0</v>
      </c>
      <c r="BM46" s="3">
        <v>0</v>
      </c>
      <c r="BN46" s="3">
        <v>0</v>
      </c>
      <c r="BO46" s="3">
        <v>0</v>
      </c>
      <c r="BP46" s="3">
        <v>0</v>
      </c>
      <c r="BQ46" s="3">
        <v>0</v>
      </c>
      <c r="BR46" s="3">
        <v>0</v>
      </c>
      <c r="BS46" s="3">
        <v>0</v>
      </c>
      <c r="BT46" s="3">
        <v>0</v>
      </c>
      <c r="BU46" s="3">
        <v>0</v>
      </c>
      <c r="BV46" s="3">
        <v>0</v>
      </c>
      <c r="BW46" s="3">
        <v>0</v>
      </c>
      <c r="BX46" s="3">
        <v>0</v>
      </c>
      <c r="BY46" s="3">
        <v>0</v>
      </c>
      <c r="BZ46" s="3">
        <v>0</v>
      </c>
      <c r="CA46" s="3">
        <v>0</v>
      </c>
      <c r="CB46" s="3">
        <v>0</v>
      </c>
      <c r="CC46" s="3">
        <v>0</v>
      </c>
      <c r="CD46" s="3">
        <v>0</v>
      </c>
      <c r="CE46" s="29">
        <v>86978</v>
      </c>
      <c r="CG46" s="3">
        <v>0</v>
      </c>
      <c r="CH46" s="3">
        <v>0</v>
      </c>
      <c r="CI46" s="3">
        <v>89189.52</v>
      </c>
      <c r="CJ46" s="3">
        <v>0</v>
      </c>
      <c r="CK46" s="3">
        <v>89189.52</v>
      </c>
      <c r="CM46" s="3">
        <v>0</v>
      </c>
      <c r="CN46" s="3">
        <v>0</v>
      </c>
      <c r="CO46" s="3">
        <v>0</v>
      </c>
      <c r="CQ46" s="3">
        <v>89189.52</v>
      </c>
      <c r="CR46" s="35">
        <f t="shared" si="5"/>
        <v>1.0254261997286671</v>
      </c>
    </row>
    <row r="47" spans="1:97" hidden="1" outlineLevel="1" x14ac:dyDescent="0.15">
      <c r="A47" s="3" t="s">
        <v>62</v>
      </c>
      <c r="B47" s="10" t="s">
        <v>204</v>
      </c>
      <c r="C47" s="3" t="s">
        <v>205</v>
      </c>
      <c r="D47" s="3">
        <v>0</v>
      </c>
      <c r="E47" s="3">
        <v>0</v>
      </c>
      <c r="F47" s="3">
        <v>0</v>
      </c>
      <c r="G47" s="3">
        <v>0</v>
      </c>
      <c r="I47" s="29">
        <v>0</v>
      </c>
      <c r="J47" s="29">
        <v>0</v>
      </c>
      <c r="K47" s="31"/>
      <c r="L47" s="29"/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3000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3">
        <v>0</v>
      </c>
      <c r="BM47" s="3">
        <v>0</v>
      </c>
      <c r="BN47" s="3">
        <v>0</v>
      </c>
      <c r="BO47" s="3">
        <v>0</v>
      </c>
      <c r="BP47" s="3">
        <v>0</v>
      </c>
      <c r="BQ47" s="3">
        <v>0</v>
      </c>
      <c r="BR47" s="3">
        <v>0</v>
      </c>
      <c r="BS47" s="3">
        <v>0</v>
      </c>
      <c r="BT47" s="3">
        <v>0</v>
      </c>
      <c r="BU47" s="3">
        <v>0</v>
      </c>
      <c r="BV47" s="3">
        <v>0</v>
      </c>
      <c r="BW47" s="3">
        <v>0</v>
      </c>
      <c r="BX47" s="3">
        <v>0</v>
      </c>
      <c r="BY47" s="3">
        <v>0</v>
      </c>
      <c r="BZ47" s="3">
        <v>0</v>
      </c>
      <c r="CA47" s="3">
        <v>0</v>
      </c>
      <c r="CB47" s="3">
        <v>0</v>
      </c>
      <c r="CC47" s="3">
        <v>0</v>
      </c>
      <c r="CD47" s="3">
        <v>0</v>
      </c>
      <c r="CE47" s="29">
        <v>3000</v>
      </c>
      <c r="CG47" s="3">
        <v>0</v>
      </c>
      <c r="CH47" s="3">
        <v>0</v>
      </c>
      <c r="CI47" s="3">
        <v>0</v>
      </c>
      <c r="CJ47" s="3">
        <v>0</v>
      </c>
      <c r="CK47" s="3">
        <v>0</v>
      </c>
      <c r="CM47" s="3">
        <v>0</v>
      </c>
      <c r="CN47" s="3">
        <v>0</v>
      </c>
      <c r="CO47" s="3">
        <v>0</v>
      </c>
      <c r="CQ47" s="3">
        <v>0</v>
      </c>
      <c r="CR47" s="35">
        <f t="shared" si="5"/>
        <v>0</v>
      </c>
    </row>
    <row r="48" spans="1:97" hidden="1" outlineLevel="1" x14ac:dyDescent="0.15">
      <c r="A48" s="3" t="s">
        <v>63</v>
      </c>
      <c r="B48" s="10" t="s">
        <v>206</v>
      </c>
      <c r="C48" s="3" t="s">
        <v>207</v>
      </c>
      <c r="D48" s="3">
        <v>0</v>
      </c>
      <c r="E48" s="3">
        <v>0</v>
      </c>
      <c r="F48" s="3">
        <v>32169.13</v>
      </c>
      <c r="G48" s="3">
        <v>0</v>
      </c>
      <c r="I48" s="29">
        <v>0</v>
      </c>
      <c r="J48" s="29">
        <v>0</v>
      </c>
      <c r="K48" s="31"/>
      <c r="L48" s="29"/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32853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3">
        <v>0</v>
      </c>
      <c r="BM48" s="3">
        <v>0</v>
      </c>
      <c r="BN48" s="3">
        <v>0</v>
      </c>
      <c r="BO48" s="3">
        <v>0</v>
      </c>
      <c r="BP48" s="3">
        <v>0</v>
      </c>
      <c r="BQ48" s="3">
        <v>0</v>
      </c>
      <c r="BR48" s="3">
        <v>0</v>
      </c>
      <c r="BS48" s="3">
        <v>0</v>
      </c>
      <c r="BT48" s="3">
        <v>0</v>
      </c>
      <c r="BU48" s="3">
        <v>0</v>
      </c>
      <c r="BV48" s="3">
        <v>0</v>
      </c>
      <c r="BW48" s="3">
        <v>0</v>
      </c>
      <c r="BX48" s="3">
        <v>0</v>
      </c>
      <c r="BY48" s="3">
        <v>0</v>
      </c>
      <c r="BZ48" s="3">
        <v>0</v>
      </c>
      <c r="CA48" s="3">
        <v>0</v>
      </c>
      <c r="CB48" s="3">
        <v>0</v>
      </c>
      <c r="CC48" s="3">
        <v>0</v>
      </c>
      <c r="CD48" s="3">
        <v>0</v>
      </c>
      <c r="CE48" s="29">
        <v>32853</v>
      </c>
      <c r="CG48" s="3">
        <v>0</v>
      </c>
      <c r="CH48" s="3">
        <v>0</v>
      </c>
      <c r="CI48" s="3">
        <v>28209.62</v>
      </c>
      <c r="CJ48" s="3">
        <v>0</v>
      </c>
      <c r="CK48" s="3">
        <v>28209.62</v>
      </c>
      <c r="CM48" s="3">
        <v>0</v>
      </c>
      <c r="CN48" s="3">
        <v>0</v>
      </c>
      <c r="CO48" s="3">
        <v>0</v>
      </c>
      <c r="CQ48" s="3">
        <v>28209.62</v>
      </c>
      <c r="CR48" s="35">
        <f t="shared" si="5"/>
        <v>0.85866191824186522</v>
      </c>
    </row>
    <row r="49" spans="1:97" hidden="1" outlineLevel="1" x14ac:dyDescent="0.15">
      <c r="A49" s="3" t="s">
        <v>64</v>
      </c>
      <c r="B49" s="10" t="s">
        <v>208</v>
      </c>
      <c r="C49" s="3" t="s">
        <v>209</v>
      </c>
      <c r="D49" s="3">
        <v>0</v>
      </c>
      <c r="E49" s="3">
        <v>0</v>
      </c>
      <c r="F49" s="3">
        <v>59735.06</v>
      </c>
      <c r="G49" s="3">
        <v>0</v>
      </c>
      <c r="I49" s="29">
        <v>0</v>
      </c>
      <c r="J49" s="29">
        <v>0</v>
      </c>
      <c r="K49" s="31"/>
      <c r="L49" s="29"/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68169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3">
        <v>0</v>
      </c>
      <c r="BM49" s="3">
        <v>0</v>
      </c>
      <c r="BN49" s="3">
        <v>0</v>
      </c>
      <c r="BO49" s="3">
        <v>0</v>
      </c>
      <c r="BP49" s="3">
        <v>0</v>
      </c>
      <c r="BQ49" s="3">
        <v>0</v>
      </c>
      <c r="BR49" s="3">
        <v>0</v>
      </c>
      <c r="BS49" s="3">
        <v>0</v>
      </c>
      <c r="BT49" s="3">
        <v>0</v>
      </c>
      <c r="BU49" s="3">
        <v>0</v>
      </c>
      <c r="BV49" s="3">
        <v>0</v>
      </c>
      <c r="BW49" s="3">
        <v>0</v>
      </c>
      <c r="BX49" s="3">
        <v>0</v>
      </c>
      <c r="BY49" s="3">
        <v>0</v>
      </c>
      <c r="BZ49" s="3">
        <v>0</v>
      </c>
      <c r="CA49" s="3">
        <v>0</v>
      </c>
      <c r="CB49" s="3">
        <v>0</v>
      </c>
      <c r="CC49" s="3">
        <v>0</v>
      </c>
      <c r="CD49" s="3">
        <v>0</v>
      </c>
      <c r="CE49" s="29">
        <v>68169</v>
      </c>
      <c r="CG49" s="3">
        <v>0</v>
      </c>
      <c r="CH49" s="3">
        <v>0</v>
      </c>
      <c r="CI49" s="3">
        <v>66961.7</v>
      </c>
      <c r="CJ49" s="3">
        <v>0</v>
      </c>
      <c r="CK49" s="3">
        <v>66961.7</v>
      </c>
      <c r="CM49" s="3">
        <v>0</v>
      </c>
      <c r="CN49" s="3">
        <v>0</v>
      </c>
      <c r="CO49" s="3">
        <v>0</v>
      </c>
      <c r="CQ49" s="3">
        <v>66961.7</v>
      </c>
      <c r="CR49" s="35">
        <f t="shared" si="5"/>
        <v>0.98228960377884367</v>
      </c>
    </row>
    <row r="50" spans="1:97" hidden="1" outlineLevel="1" x14ac:dyDescent="0.15">
      <c r="A50" s="3" t="s">
        <v>65</v>
      </c>
      <c r="B50" s="10" t="s">
        <v>210</v>
      </c>
      <c r="C50" s="3" t="s">
        <v>211</v>
      </c>
      <c r="D50" s="3">
        <v>0</v>
      </c>
      <c r="E50" s="3">
        <v>0</v>
      </c>
      <c r="F50" s="3">
        <v>56740</v>
      </c>
      <c r="G50" s="3">
        <v>0</v>
      </c>
      <c r="I50" s="29">
        <v>0</v>
      </c>
      <c r="J50" s="29">
        <v>0</v>
      </c>
      <c r="K50" s="31"/>
      <c r="L50" s="29"/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60819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3">
        <v>0</v>
      </c>
      <c r="BM50" s="3">
        <v>0</v>
      </c>
      <c r="BN50" s="3">
        <v>0</v>
      </c>
      <c r="BO50" s="3">
        <v>0</v>
      </c>
      <c r="BP50" s="3">
        <v>0</v>
      </c>
      <c r="BQ50" s="3">
        <v>0</v>
      </c>
      <c r="BR50" s="3">
        <v>0</v>
      </c>
      <c r="BS50" s="3">
        <v>0</v>
      </c>
      <c r="BT50" s="3">
        <v>0</v>
      </c>
      <c r="BU50" s="3">
        <v>0</v>
      </c>
      <c r="BV50" s="3">
        <v>0</v>
      </c>
      <c r="BW50" s="3">
        <v>0</v>
      </c>
      <c r="BX50" s="3">
        <v>0</v>
      </c>
      <c r="BY50" s="3">
        <v>0</v>
      </c>
      <c r="BZ50" s="3">
        <v>0</v>
      </c>
      <c r="CA50" s="3">
        <v>0</v>
      </c>
      <c r="CB50" s="3">
        <v>0</v>
      </c>
      <c r="CC50" s="3">
        <v>0</v>
      </c>
      <c r="CD50" s="3">
        <v>0</v>
      </c>
      <c r="CE50" s="29">
        <v>60819</v>
      </c>
      <c r="CG50" s="3">
        <v>0</v>
      </c>
      <c r="CH50" s="3">
        <v>0</v>
      </c>
      <c r="CI50" s="3">
        <v>31969.440000000002</v>
      </c>
      <c r="CJ50" s="3">
        <v>0</v>
      </c>
      <c r="CK50" s="3">
        <v>31969.440000000002</v>
      </c>
      <c r="CM50" s="3">
        <v>0</v>
      </c>
      <c r="CN50" s="3">
        <v>0</v>
      </c>
      <c r="CO50" s="3">
        <v>0</v>
      </c>
      <c r="CQ50" s="3">
        <v>31969.440000000002</v>
      </c>
      <c r="CR50" s="35">
        <f t="shared" si="5"/>
        <v>0.52564889261579439</v>
      </c>
    </row>
    <row r="51" spans="1:97" hidden="1" outlineLevel="1" x14ac:dyDescent="0.15">
      <c r="A51" s="3" t="s">
        <v>66</v>
      </c>
      <c r="B51" s="10" t="s">
        <v>212</v>
      </c>
      <c r="C51" s="3" t="s">
        <v>213</v>
      </c>
      <c r="D51" s="3">
        <v>0</v>
      </c>
      <c r="E51" s="3">
        <v>0</v>
      </c>
      <c r="F51" s="3">
        <v>55475.4</v>
      </c>
      <c r="G51" s="3">
        <v>0</v>
      </c>
      <c r="I51" s="29">
        <v>0</v>
      </c>
      <c r="J51" s="29">
        <v>0</v>
      </c>
      <c r="K51" s="31"/>
      <c r="L51" s="29"/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75063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3">
        <v>0</v>
      </c>
      <c r="BM51" s="3">
        <v>0</v>
      </c>
      <c r="BN51" s="3">
        <v>0</v>
      </c>
      <c r="BO51" s="3">
        <v>0</v>
      </c>
      <c r="BP51" s="3">
        <v>0</v>
      </c>
      <c r="BQ51" s="3">
        <v>0</v>
      </c>
      <c r="BR51" s="3">
        <v>0</v>
      </c>
      <c r="BS51" s="3">
        <v>0</v>
      </c>
      <c r="BT51" s="3">
        <v>0</v>
      </c>
      <c r="BU51" s="3">
        <v>0</v>
      </c>
      <c r="BV51" s="3">
        <v>0</v>
      </c>
      <c r="BW51" s="3">
        <v>0</v>
      </c>
      <c r="BX51" s="3">
        <v>0</v>
      </c>
      <c r="BY51" s="3">
        <v>0</v>
      </c>
      <c r="BZ51" s="3">
        <v>0</v>
      </c>
      <c r="CA51" s="3">
        <v>0</v>
      </c>
      <c r="CB51" s="3">
        <v>0</v>
      </c>
      <c r="CC51" s="3">
        <v>0</v>
      </c>
      <c r="CD51" s="3">
        <v>0</v>
      </c>
      <c r="CE51" s="29">
        <v>75063</v>
      </c>
      <c r="CG51" s="3">
        <v>0</v>
      </c>
      <c r="CH51" s="3">
        <v>0</v>
      </c>
      <c r="CI51" s="3">
        <v>89792.46</v>
      </c>
      <c r="CJ51" s="3">
        <v>0</v>
      </c>
      <c r="CK51" s="3">
        <v>89792.46</v>
      </c>
      <c r="CM51" s="3">
        <v>0</v>
      </c>
      <c r="CN51" s="3">
        <v>0</v>
      </c>
      <c r="CO51" s="3">
        <v>0</v>
      </c>
      <c r="CQ51" s="3">
        <v>89792.46</v>
      </c>
      <c r="CR51" s="35">
        <f t="shared" si="5"/>
        <v>1.1962279685064547</v>
      </c>
    </row>
    <row r="52" spans="1:97" hidden="1" outlineLevel="1" x14ac:dyDescent="0.15">
      <c r="A52" s="3" t="s">
        <v>67</v>
      </c>
      <c r="B52" s="10" t="s">
        <v>214</v>
      </c>
      <c r="C52" s="3" t="s">
        <v>215</v>
      </c>
      <c r="D52" s="3">
        <v>0</v>
      </c>
      <c r="E52" s="3">
        <v>0</v>
      </c>
      <c r="F52" s="3">
        <v>809447.4</v>
      </c>
      <c r="G52" s="3">
        <v>0</v>
      </c>
      <c r="I52" s="29">
        <v>0</v>
      </c>
      <c r="J52" s="29">
        <v>0</v>
      </c>
      <c r="K52" s="31"/>
      <c r="L52" s="29"/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874386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3">
        <v>0</v>
      </c>
      <c r="BM52" s="3">
        <v>0</v>
      </c>
      <c r="BN52" s="3">
        <v>0</v>
      </c>
      <c r="BO52" s="3">
        <v>0</v>
      </c>
      <c r="BP52" s="3">
        <v>0</v>
      </c>
      <c r="BQ52" s="3">
        <v>0</v>
      </c>
      <c r="BR52" s="3">
        <v>0</v>
      </c>
      <c r="BS52" s="3">
        <v>0</v>
      </c>
      <c r="BT52" s="3">
        <v>0</v>
      </c>
      <c r="BU52" s="3">
        <v>0</v>
      </c>
      <c r="BV52" s="3">
        <v>0</v>
      </c>
      <c r="BW52" s="3">
        <v>0</v>
      </c>
      <c r="BX52" s="3">
        <v>0</v>
      </c>
      <c r="BY52" s="3">
        <v>0</v>
      </c>
      <c r="BZ52" s="3">
        <v>0</v>
      </c>
      <c r="CA52" s="3">
        <v>0</v>
      </c>
      <c r="CB52" s="3">
        <v>0</v>
      </c>
      <c r="CC52" s="3">
        <v>0</v>
      </c>
      <c r="CD52" s="3">
        <v>0</v>
      </c>
      <c r="CE52" s="29">
        <v>874386</v>
      </c>
      <c r="CG52" s="3">
        <v>0</v>
      </c>
      <c r="CH52" s="3">
        <v>0</v>
      </c>
      <c r="CI52" s="3">
        <v>901139.85</v>
      </c>
      <c r="CJ52" s="3">
        <v>0</v>
      </c>
      <c r="CK52" s="3">
        <v>901139.85</v>
      </c>
      <c r="CM52" s="3">
        <v>0</v>
      </c>
      <c r="CN52" s="3">
        <v>0</v>
      </c>
      <c r="CO52" s="3">
        <v>0</v>
      </c>
      <c r="CQ52" s="3">
        <v>901139.85</v>
      </c>
      <c r="CR52" s="35">
        <f t="shared" si="5"/>
        <v>1.0305972991333348</v>
      </c>
    </row>
    <row r="53" spans="1:97" hidden="1" outlineLevel="1" x14ac:dyDescent="0.15">
      <c r="A53" s="3" t="s">
        <v>68</v>
      </c>
      <c r="B53" s="10" t="s">
        <v>216</v>
      </c>
      <c r="C53" s="3" t="s">
        <v>217</v>
      </c>
      <c r="D53" s="3">
        <v>0</v>
      </c>
      <c r="E53" s="3">
        <v>55915.97</v>
      </c>
      <c r="F53" s="3">
        <v>549786.14</v>
      </c>
      <c r="G53" s="3">
        <v>0</v>
      </c>
      <c r="I53" s="29">
        <v>0</v>
      </c>
      <c r="J53" s="29">
        <v>0</v>
      </c>
      <c r="K53" s="31"/>
      <c r="L53" s="29"/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799514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3">
        <v>0</v>
      </c>
      <c r="BM53" s="3">
        <v>0</v>
      </c>
      <c r="BN53" s="3">
        <v>0</v>
      </c>
      <c r="BO53" s="3">
        <v>0</v>
      </c>
      <c r="BP53" s="3">
        <v>0</v>
      </c>
      <c r="BQ53" s="3">
        <v>0</v>
      </c>
      <c r="BR53" s="3">
        <v>0</v>
      </c>
      <c r="BS53" s="3">
        <v>0</v>
      </c>
      <c r="BT53" s="3">
        <v>0</v>
      </c>
      <c r="BU53" s="3">
        <v>0</v>
      </c>
      <c r="BV53" s="3">
        <v>0</v>
      </c>
      <c r="BW53" s="3">
        <v>0</v>
      </c>
      <c r="BX53" s="3">
        <v>0</v>
      </c>
      <c r="BY53" s="3">
        <v>0</v>
      </c>
      <c r="BZ53" s="3">
        <v>0</v>
      </c>
      <c r="CA53" s="3">
        <v>0</v>
      </c>
      <c r="CB53" s="3">
        <v>0</v>
      </c>
      <c r="CC53" s="3">
        <v>0</v>
      </c>
      <c r="CD53" s="3">
        <v>0</v>
      </c>
      <c r="CE53" s="29">
        <v>799514</v>
      </c>
      <c r="CG53" s="3">
        <v>0</v>
      </c>
      <c r="CH53" s="3">
        <v>38936.410000000003</v>
      </c>
      <c r="CI53" s="3">
        <v>648212.53</v>
      </c>
      <c r="CJ53" s="3">
        <v>0</v>
      </c>
      <c r="CK53" s="3">
        <v>687148.94000000006</v>
      </c>
      <c r="CM53" s="3">
        <v>0</v>
      </c>
      <c r="CN53" s="3">
        <v>0</v>
      </c>
      <c r="CO53" s="3">
        <v>0</v>
      </c>
      <c r="CQ53" s="3">
        <v>687148.94000000006</v>
      </c>
      <c r="CR53" s="35">
        <f t="shared" si="5"/>
        <v>0.8594582959147683</v>
      </c>
    </row>
    <row r="54" spans="1:97" hidden="1" outlineLevel="1" x14ac:dyDescent="0.15">
      <c r="A54" s="3" t="s">
        <v>218</v>
      </c>
      <c r="B54" s="10" t="s">
        <v>219</v>
      </c>
      <c r="C54" s="3" t="s">
        <v>220</v>
      </c>
      <c r="D54" s="3">
        <v>0</v>
      </c>
      <c r="E54" s="3">
        <v>0</v>
      </c>
      <c r="F54" s="3">
        <v>0</v>
      </c>
      <c r="G54" s="3">
        <v>0</v>
      </c>
      <c r="I54" s="29">
        <v>0</v>
      </c>
      <c r="J54" s="29">
        <v>0</v>
      </c>
      <c r="K54" s="31"/>
      <c r="L54" s="29"/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3">
        <v>0</v>
      </c>
      <c r="BP54" s="3">
        <v>0</v>
      </c>
      <c r="BQ54" s="3">
        <v>0</v>
      </c>
      <c r="BR54" s="3">
        <v>0</v>
      </c>
      <c r="BS54" s="3">
        <v>0</v>
      </c>
      <c r="BT54" s="3">
        <v>0</v>
      </c>
      <c r="BU54" s="3">
        <v>0</v>
      </c>
      <c r="BV54" s="3">
        <v>0</v>
      </c>
      <c r="BW54" s="3">
        <v>0</v>
      </c>
      <c r="BX54" s="3">
        <v>0</v>
      </c>
      <c r="BY54" s="3">
        <v>0</v>
      </c>
      <c r="BZ54" s="3">
        <v>0</v>
      </c>
      <c r="CA54" s="3">
        <v>0</v>
      </c>
      <c r="CB54" s="3">
        <v>0</v>
      </c>
      <c r="CC54" s="3">
        <v>0</v>
      </c>
      <c r="CD54" s="3">
        <v>0</v>
      </c>
      <c r="CE54" s="29">
        <v>0</v>
      </c>
      <c r="CG54" s="3">
        <v>0</v>
      </c>
      <c r="CH54" s="3">
        <v>0</v>
      </c>
      <c r="CI54" s="3">
        <v>0</v>
      </c>
      <c r="CJ54" s="3">
        <v>0</v>
      </c>
      <c r="CK54" s="3">
        <v>0</v>
      </c>
      <c r="CM54" s="3">
        <v>0</v>
      </c>
      <c r="CN54" s="3">
        <v>0</v>
      </c>
      <c r="CO54" s="3">
        <v>0</v>
      </c>
      <c r="CQ54" s="3">
        <v>0</v>
      </c>
      <c r="CR54" s="35" t="str">
        <f t="shared" si="5"/>
        <v>n/a</v>
      </c>
    </row>
    <row r="55" spans="1:97" hidden="1" outlineLevel="1" x14ac:dyDescent="0.15">
      <c r="A55" s="3" t="s">
        <v>69</v>
      </c>
      <c r="B55" s="10" t="s">
        <v>221</v>
      </c>
      <c r="C55" s="3" t="s">
        <v>222</v>
      </c>
      <c r="D55" s="3">
        <v>0</v>
      </c>
      <c r="E55" s="3">
        <v>0</v>
      </c>
      <c r="F55" s="3">
        <v>21202.62</v>
      </c>
      <c r="G55" s="3">
        <v>0</v>
      </c>
      <c r="I55" s="29">
        <v>0</v>
      </c>
      <c r="J55" s="29">
        <v>0</v>
      </c>
      <c r="K55" s="31"/>
      <c r="L55" s="29"/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22712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3">
        <v>0</v>
      </c>
      <c r="BM55" s="3">
        <v>0</v>
      </c>
      <c r="BN55" s="3">
        <v>0</v>
      </c>
      <c r="BO55" s="3">
        <v>0</v>
      </c>
      <c r="BP55" s="3">
        <v>0</v>
      </c>
      <c r="BQ55" s="3">
        <v>0</v>
      </c>
      <c r="BR55" s="3">
        <v>0</v>
      </c>
      <c r="BS55" s="3">
        <v>0</v>
      </c>
      <c r="BT55" s="3">
        <v>0</v>
      </c>
      <c r="BU55" s="3">
        <v>0</v>
      </c>
      <c r="BV55" s="3">
        <v>0</v>
      </c>
      <c r="BW55" s="3">
        <v>0</v>
      </c>
      <c r="BX55" s="3">
        <v>0</v>
      </c>
      <c r="BY55" s="3">
        <v>0</v>
      </c>
      <c r="BZ55" s="3">
        <v>0</v>
      </c>
      <c r="CA55" s="3">
        <v>0</v>
      </c>
      <c r="CB55" s="3">
        <v>0</v>
      </c>
      <c r="CC55" s="3">
        <v>0</v>
      </c>
      <c r="CD55" s="3">
        <v>0</v>
      </c>
      <c r="CE55" s="29">
        <v>22712</v>
      </c>
      <c r="CG55" s="3">
        <v>0</v>
      </c>
      <c r="CH55" s="3">
        <v>0</v>
      </c>
      <c r="CI55" s="3">
        <v>22047.07</v>
      </c>
      <c r="CJ55" s="3">
        <v>0</v>
      </c>
      <c r="CK55" s="3">
        <v>22047.07</v>
      </c>
      <c r="CM55" s="3">
        <v>0</v>
      </c>
      <c r="CN55" s="3">
        <v>0</v>
      </c>
      <c r="CO55" s="3">
        <v>0</v>
      </c>
      <c r="CQ55" s="3">
        <v>22047.07</v>
      </c>
      <c r="CR55" s="35">
        <f t="shared" si="5"/>
        <v>0.97072340612891861</v>
      </c>
    </row>
    <row r="56" spans="1:97" hidden="1" outlineLevel="1" x14ac:dyDescent="0.15">
      <c r="A56" s="3" t="s">
        <v>70</v>
      </c>
      <c r="B56" s="10" t="s">
        <v>223</v>
      </c>
      <c r="C56" s="3" t="s">
        <v>224</v>
      </c>
      <c r="D56" s="3">
        <v>0</v>
      </c>
      <c r="E56" s="3">
        <v>0</v>
      </c>
      <c r="F56" s="3">
        <v>422865.77</v>
      </c>
      <c r="G56" s="3">
        <v>0</v>
      </c>
      <c r="I56" s="29">
        <v>0</v>
      </c>
      <c r="J56" s="29">
        <v>0</v>
      </c>
      <c r="K56" s="31"/>
      <c r="L56" s="29"/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465918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3">
        <v>0</v>
      </c>
      <c r="BM56" s="3">
        <v>0</v>
      </c>
      <c r="BN56" s="3">
        <v>0</v>
      </c>
      <c r="BO56" s="3">
        <v>0</v>
      </c>
      <c r="BP56" s="3">
        <v>0</v>
      </c>
      <c r="BQ56" s="3">
        <v>0</v>
      </c>
      <c r="BR56" s="3">
        <v>0</v>
      </c>
      <c r="BS56" s="3">
        <v>0</v>
      </c>
      <c r="BT56" s="3">
        <v>0</v>
      </c>
      <c r="BU56" s="3">
        <v>0</v>
      </c>
      <c r="BV56" s="3">
        <v>0</v>
      </c>
      <c r="BW56" s="3">
        <v>0</v>
      </c>
      <c r="BX56" s="3">
        <v>0</v>
      </c>
      <c r="BY56" s="3">
        <v>0</v>
      </c>
      <c r="BZ56" s="3">
        <v>0</v>
      </c>
      <c r="CA56" s="3">
        <v>0</v>
      </c>
      <c r="CB56" s="3">
        <v>0</v>
      </c>
      <c r="CC56" s="3">
        <v>0</v>
      </c>
      <c r="CD56" s="3">
        <v>0</v>
      </c>
      <c r="CE56" s="29">
        <v>465918</v>
      </c>
      <c r="CG56" s="3">
        <v>0</v>
      </c>
      <c r="CH56" s="3">
        <v>0</v>
      </c>
      <c r="CI56" s="3">
        <v>352666.31</v>
      </c>
      <c r="CJ56" s="3">
        <v>0</v>
      </c>
      <c r="CK56" s="3">
        <v>352666.31</v>
      </c>
      <c r="CM56" s="3">
        <v>0</v>
      </c>
      <c r="CN56" s="3">
        <v>0</v>
      </c>
      <c r="CO56" s="3">
        <v>0</v>
      </c>
      <c r="CQ56" s="3">
        <v>352666.31</v>
      </c>
      <c r="CR56" s="35">
        <f t="shared" si="5"/>
        <v>0.75692784996501528</v>
      </c>
    </row>
    <row r="57" spans="1:97" hidden="1" outlineLevel="1" x14ac:dyDescent="0.15">
      <c r="A57" s="3" t="s">
        <v>225</v>
      </c>
      <c r="B57" s="10" t="s">
        <v>226</v>
      </c>
      <c r="C57" s="3" t="s">
        <v>227</v>
      </c>
      <c r="D57" s="3">
        <v>0</v>
      </c>
      <c r="E57" s="3">
        <v>0</v>
      </c>
      <c r="F57" s="3">
        <v>460</v>
      </c>
      <c r="G57" s="3">
        <v>0</v>
      </c>
      <c r="I57" s="29">
        <v>0</v>
      </c>
      <c r="J57" s="29">
        <v>0</v>
      </c>
      <c r="K57" s="31"/>
      <c r="L57" s="29"/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3">
        <v>0</v>
      </c>
      <c r="BM57" s="3">
        <v>0</v>
      </c>
      <c r="BN57" s="3">
        <v>0</v>
      </c>
      <c r="BO57" s="3">
        <v>0</v>
      </c>
      <c r="BP57" s="3">
        <v>0</v>
      </c>
      <c r="BQ57" s="3">
        <v>0</v>
      </c>
      <c r="BR57" s="3">
        <v>0</v>
      </c>
      <c r="BS57" s="3">
        <v>0</v>
      </c>
      <c r="BT57" s="3">
        <v>0</v>
      </c>
      <c r="BU57" s="3">
        <v>0</v>
      </c>
      <c r="BV57" s="3">
        <v>0</v>
      </c>
      <c r="BW57" s="3">
        <v>0</v>
      </c>
      <c r="BX57" s="3">
        <v>0</v>
      </c>
      <c r="BY57" s="3">
        <v>0</v>
      </c>
      <c r="BZ57" s="3">
        <v>0</v>
      </c>
      <c r="CA57" s="3">
        <v>0</v>
      </c>
      <c r="CB57" s="3">
        <v>0</v>
      </c>
      <c r="CC57" s="3">
        <v>0</v>
      </c>
      <c r="CD57" s="3">
        <v>0</v>
      </c>
      <c r="CE57" s="29">
        <v>0</v>
      </c>
      <c r="CG57" s="3">
        <v>0</v>
      </c>
      <c r="CH57" s="3">
        <v>0</v>
      </c>
      <c r="CI57" s="3">
        <v>798.42000000000007</v>
      </c>
      <c r="CJ57" s="3">
        <v>0</v>
      </c>
      <c r="CK57" s="3">
        <v>798.42000000000007</v>
      </c>
      <c r="CM57" s="3">
        <v>0</v>
      </c>
      <c r="CN57" s="3">
        <v>0</v>
      </c>
      <c r="CO57" s="3">
        <v>0</v>
      </c>
      <c r="CQ57" s="3">
        <v>798.42000000000007</v>
      </c>
      <c r="CR57" s="35" t="str">
        <f t="shared" si="5"/>
        <v>n/a</v>
      </c>
    </row>
    <row r="58" spans="1:97" hidden="1" outlineLevel="1" x14ac:dyDescent="0.15">
      <c r="A58" s="3" t="s">
        <v>71</v>
      </c>
      <c r="B58" s="10" t="s">
        <v>228</v>
      </c>
      <c r="C58" s="3" t="s">
        <v>229</v>
      </c>
      <c r="D58" s="3">
        <v>0</v>
      </c>
      <c r="E58" s="3">
        <v>0</v>
      </c>
      <c r="F58" s="3">
        <v>95110.09</v>
      </c>
      <c r="G58" s="3">
        <v>0</v>
      </c>
      <c r="I58" s="29">
        <v>0</v>
      </c>
      <c r="J58" s="29">
        <v>0</v>
      </c>
      <c r="K58" s="31"/>
      <c r="L58" s="29"/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135913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3">
        <v>0</v>
      </c>
      <c r="BM58" s="3">
        <v>0</v>
      </c>
      <c r="BN58" s="3">
        <v>0</v>
      </c>
      <c r="BO58" s="3">
        <v>0</v>
      </c>
      <c r="BP58" s="3">
        <v>0</v>
      </c>
      <c r="BQ58" s="3">
        <v>0</v>
      </c>
      <c r="BR58" s="3">
        <v>0</v>
      </c>
      <c r="BS58" s="3">
        <v>0</v>
      </c>
      <c r="BT58" s="3">
        <v>0</v>
      </c>
      <c r="BU58" s="3">
        <v>0</v>
      </c>
      <c r="BV58" s="3">
        <v>0</v>
      </c>
      <c r="BW58" s="3">
        <v>0</v>
      </c>
      <c r="BX58" s="3">
        <v>0</v>
      </c>
      <c r="BY58" s="3">
        <v>0</v>
      </c>
      <c r="BZ58" s="3">
        <v>0</v>
      </c>
      <c r="CA58" s="3">
        <v>0</v>
      </c>
      <c r="CB58" s="3">
        <v>0</v>
      </c>
      <c r="CC58" s="3">
        <v>0</v>
      </c>
      <c r="CD58" s="3">
        <v>0</v>
      </c>
      <c r="CE58" s="29">
        <v>135913</v>
      </c>
      <c r="CG58" s="3">
        <v>0</v>
      </c>
      <c r="CH58" s="3">
        <v>0</v>
      </c>
      <c r="CI58" s="3">
        <v>85858.5</v>
      </c>
      <c r="CJ58" s="3">
        <v>0</v>
      </c>
      <c r="CK58" s="3">
        <v>85858.5</v>
      </c>
      <c r="CM58" s="3">
        <v>0</v>
      </c>
      <c r="CN58" s="3">
        <v>0</v>
      </c>
      <c r="CO58" s="3">
        <v>0</v>
      </c>
      <c r="CQ58" s="3">
        <v>85858.5</v>
      </c>
      <c r="CR58" s="35">
        <f t="shared" si="5"/>
        <v>0.63171661283320946</v>
      </c>
    </row>
    <row r="59" spans="1:97" hidden="1" outlineLevel="1" x14ac:dyDescent="0.15">
      <c r="A59" s="3" t="s">
        <v>72</v>
      </c>
      <c r="B59" s="10" t="s">
        <v>230</v>
      </c>
      <c r="C59" s="3" t="s">
        <v>231</v>
      </c>
      <c r="D59" s="3">
        <v>0</v>
      </c>
      <c r="E59" s="3">
        <v>0</v>
      </c>
      <c r="F59" s="3">
        <v>900</v>
      </c>
      <c r="G59" s="3">
        <v>0</v>
      </c>
      <c r="I59" s="29">
        <v>0</v>
      </c>
      <c r="J59" s="29">
        <v>0</v>
      </c>
      <c r="K59" s="31"/>
      <c r="L59" s="29"/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2900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3">
        <v>0</v>
      </c>
      <c r="BM59" s="3">
        <v>0</v>
      </c>
      <c r="BN59" s="3">
        <v>0</v>
      </c>
      <c r="BO59" s="3">
        <v>0</v>
      </c>
      <c r="BP59" s="3">
        <v>0</v>
      </c>
      <c r="BQ59" s="3">
        <v>0</v>
      </c>
      <c r="BR59" s="3">
        <v>0</v>
      </c>
      <c r="BS59" s="3">
        <v>0</v>
      </c>
      <c r="BT59" s="3">
        <v>0</v>
      </c>
      <c r="BU59" s="3">
        <v>0</v>
      </c>
      <c r="BV59" s="3">
        <v>0</v>
      </c>
      <c r="BW59" s="3">
        <v>0</v>
      </c>
      <c r="BX59" s="3">
        <v>0</v>
      </c>
      <c r="BY59" s="3">
        <v>0</v>
      </c>
      <c r="BZ59" s="3">
        <v>0</v>
      </c>
      <c r="CA59" s="3">
        <v>0</v>
      </c>
      <c r="CB59" s="3">
        <v>0</v>
      </c>
      <c r="CC59" s="3">
        <v>0</v>
      </c>
      <c r="CD59" s="3">
        <v>0</v>
      </c>
      <c r="CE59" s="29">
        <v>2900</v>
      </c>
      <c r="CG59" s="3">
        <v>0</v>
      </c>
      <c r="CH59" s="3">
        <v>0</v>
      </c>
      <c r="CI59" s="3">
        <v>1660</v>
      </c>
      <c r="CJ59" s="3">
        <v>0</v>
      </c>
      <c r="CK59" s="3">
        <v>1660</v>
      </c>
      <c r="CM59" s="3">
        <v>0</v>
      </c>
      <c r="CN59" s="3">
        <v>0</v>
      </c>
      <c r="CO59" s="3">
        <v>0</v>
      </c>
      <c r="CQ59" s="3">
        <v>1660</v>
      </c>
      <c r="CR59" s="35">
        <f t="shared" si="5"/>
        <v>0.57241379310344831</v>
      </c>
    </row>
    <row r="60" spans="1:97" s="4" customFormat="1" collapsed="1" x14ac:dyDescent="0.15">
      <c r="A60" s="6" t="s">
        <v>18</v>
      </c>
      <c r="B60" s="11"/>
      <c r="C60" s="2" t="s">
        <v>12</v>
      </c>
      <c r="D60" s="6">
        <v>0</v>
      </c>
      <c r="E60" s="6">
        <v>55915.97</v>
      </c>
      <c r="F60" s="6">
        <v>8663658.2199999988</v>
      </c>
      <c r="G60" s="6">
        <v>0</v>
      </c>
      <c r="H60" s="6"/>
      <c r="I60" s="6">
        <v>0</v>
      </c>
      <c r="J60" s="6">
        <v>0</v>
      </c>
      <c r="K60" s="6"/>
      <c r="L60" s="7"/>
      <c r="M60" s="6">
        <v>189582</v>
      </c>
      <c r="N60" s="6">
        <v>138457</v>
      </c>
      <c r="O60" s="6">
        <v>606605</v>
      </c>
      <c r="P60" s="6">
        <v>73600</v>
      </c>
      <c r="Q60" s="6">
        <v>6445796</v>
      </c>
      <c r="R60" s="6">
        <v>66831</v>
      </c>
      <c r="S60" s="6">
        <v>235221</v>
      </c>
      <c r="T60" s="6">
        <v>31528</v>
      </c>
      <c r="U60" s="6">
        <v>86978</v>
      </c>
      <c r="V60" s="6">
        <v>3000</v>
      </c>
      <c r="W60" s="6">
        <v>32853</v>
      </c>
      <c r="X60" s="6">
        <v>68169</v>
      </c>
      <c r="Y60" s="6">
        <v>60819</v>
      </c>
      <c r="Z60" s="6">
        <v>75063</v>
      </c>
      <c r="AA60" s="6">
        <v>874386</v>
      </c>
      <c r="AB60" s="6">
        <v>799514</v>
      </c>
      <c r="AC60" s="6">
        <v>22712</v>
      </c>
      <c r="AD60" s="6">
        <v>465918</v>
      </c>
      <c r="AE60" s="6">
        <v>135913</v>
      </c>
      <c r="AF60" s="6">
        <v>2900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0</v>
      </c>
      <c r="AX60" s="6">
        <v>0</v>
      </c>
      <c r="AY60" s="6">
        <v>0</v>
      </c>
      <c r="AZ60" s="6">
        <v>0</v>
      </c>
      <c r="BA60" s="6">
        <v>0</v>
      </c>
      <c r="BB60" s="6">
        <v>0</v>
      </c>
      <c r="BC60" s="6">
        <v>0</v>
      </c>
      <c r="BD60" s="6">
        <v>0</v>
      </c>
      <c r="BE60" s="6">
        <v>0</v>
      </c>
      <c r="BF60" s="6">
        <v>0</v>
      </c>
      <c r="BG60" s="6">
        <v>0</v>
      </c>
      <c r="BH60" s="6">
        <v>0</v>
      </c>
      <c r="BI60" s="6">
        <v>0</v>
      </c>
      <c r="BJ60" s="6">
        <v>0</v>
      </c>
      <c r="BK60" s="6">
        <v>0</v>
      </c>
      <c r="BL60" s="6">
        <v>0</v>
      </c>
      <c r="BM60" s="6">
        <v>0</v>
      </c>
      <c r="BN60" s="6">
        <v>0</v>
      </c>
      <c r="BO60" s="6">
        <v>0</v>
      </c>
      <c r="BP60" s="6">
        <v>0</v>
      </c>
      <c r="BQ60" s="6">
        <v>0</v>
      </c>
      <c r="BR60" s="6">
        <v>0</v>
      </c>
      <c r="BS60" s="6">
        <v>0</v>
      </c>
      <c r="BT60" s="6">
        <v>0</v>
      </c>
      <c r="BU60" s="6">
        <v>0</v>
      </c>
      <c r="BV60" s="6">
        <v>0</v>
      </c>
      <c r="BW60" s="6">
        <v>0</v>
      </c>
      <c r="BX60" s="6">
        <v>0</v>
      </c>
      <c r="BY60" s="6">
        <v>0</v>
      </c>
      <c r="BZ60" s="6">
        <v>0</v>
      </c>
      <c r="CA60" s="6">
        <v>0</v>
      </c>
      <c r="CB60" s="6">
        <v>0</v>
      </c>
      <c r="CC60" s="6">
        <v>0</v>
      </c>
      <c r="CD60" s="6">
        <v>0</v>
      </c>
      <c r="CE60" s="6">
        <v>10415845</v>
      </c>
      <c r="CF60" s="7"/>
      <c r="CG60" s="6">
        <v>0</v>
      </c>
      <c r="CH60" s="6">
        <v>38936.410000000003</v>
      </c>
      <c r="CI60" s="6">
        <v>9705038.4199999999</v>
      </c>
      <c r="CJ60" s="6">
        <v>0</v>
      </c>
      <c r="CK60" s="6">
        <v>9743974.8300000001</v>
      </c>
      <c r="CL60" s="2"/>
      <c r="CM60" s="6">
        <v>0</v>
      </c>
      <c r="CN60" s="6">
        <v>0</v>
      </c>
      <c r="CO60" s="6">
        <v>0</v>
      </c>
      <c r="CQ60" s="6">
        <v>9743974.8299999982</v>
      </c>
      <c r="CR60" s="40">
        <f t="shared" si="5"/>
        <v>0.93549537555522366</v>
      </c>
      <c r="CS60" s="38"/>
    </row>
    <row r="61" spans="1:97" s="4" customFormat="1" x14ac:dyDescent="0.15">
      <c r="B61" s="11"/>
      <c r="H61" s="7"/>
      <c r="I61" s="7"/>
      <c r="J61" s="7"/>
      <c r="K61" s="7"/>
      <c r="L61" s="7"/>
      <c r="CE61" s="7"/>
      <c r="CF61" s="7"/>
      <c r="CK61" s="7"/>
      <c r="CO61" s="7"/>
      <c r="CR61" s="39"/>
      <c r="CS61" s="39"/>
    </row>
    <row r="62" spans="1:97" hidden="1" outlineLevel="1" x14ac:dyDescent="0.15">
      <c r="A62" s="3" t="s">
        <v>73</v>
      </c>
      <c r="B62" s="10" t="s">
        <v>232</v>
      </c>
      <c r="C62" s="3" t="s">
        <v>233</v>
      </c>
      <c r="D62" s="3">
        <v>0</v>
      </c>
      <c r="E62" s="3">
        <v>13416.69</v>
      </c>
      <c r="F62" s="3">
        <v>2348489.3199999998</v>
      </c>
      <c r="G62" s="3">
        <v>0</v>
      </c>
      <c r="I62" s="29">
        <v>0</v>
      </c>
      <c r="J62" s="29">
        <v>0</v>
      </c>
      <c r="K62" s="31"/>
      <c r="L62" s="29"/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3029141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3">
        <v>0</v>
      </c>
      <c r="BM62" s="3">
        <v>0</v>
      </c>
      <c r="BN62" s="3">
        <v>0</v>
      </c>
      <c r="BO62" s="3">
        <v>0</v>
      </c>
      <c r="BP62" s="3">
        <v>0</v>
      </c>
      <c r="BQ62" s="3">
        <v>0</v>
      </c>
      <c r="BR62" s="3">
        <v>0</v>
      </c>
      <c r="BS62" s="3">
        <v>0</v>
      </c>
      <c r="BT62" s="3">
        <v>0</v>
      </c>
      <c r="BU62" s="3">
        <v>0</v>
      </c>
      <c r="BV62" s="3">
        <v>0</v>
      </c>
      <c r="BW62" s="3">
        <v>0</v>
      </c>
      <c r="BX62" s="3">
        <v>0</v>
      </c>
      <c r="BY62" s="3">
        <v>0</v>
      </c>
      <c r="BZ62" s="3">
        <v>0</v>
      </c>
      <c r="CA62" s="3">
        <v>0</v>
      </c>
      <c r="CB62" s="3">
        <v>0</v>
      </c>
      <c r="CC62" s="3">
        <v>0</v>
      </c>
      <c r="CD62" s="3">
        <v>0</v>
      </c>
      <c r="CE62" s="29">
        <v>3029141</v>
      </c>
      <c r="CG62" s="3">
        <v>0</v>
      </c>
      <c r="CH62" s="3">
        <v>13741.87</v>
      </c>
      <c r="CI62" s="3">
        <v>2632064.86</v>
      </c>
      <c r="CJ62" s="3">
        <v>0</v>
      </c>
      <c r="CK62" s="3">
        <v>2645806.73</v>
      </c>
      <c r="CM62" s="3">
        <v>0</v>
      </c>
      <c r="CN62" s="3">
        <v>0</v>
      </c>
      <c r="CO62" s="3">
        <v>0</v>
      </c>
      <c r="CQ62" s="3">
        <v>2645806.73</v>
      </c>
      <c r="CR62" s="35">
        <f>IF(CE62=0,"n/a",CQ62/(CE62))</f>
        <v>0.873451163217559</v>
      </c>
    </row>
    <row r="63" spans="1:97" s="4" customFormat="1" collapsed="1" x14ac:dyDescent="0.15">
      <c r="A63" s="6" t="s">
        <v>22</v>
      </c>
      <c r="B63" s="11"/>
      <c r="C63" s="2" t="s">
        <v>20</v>
      </c>
      <c r="D63" s="6">
        <v>0</v>
      </c>
      <c r="E63" s="6">
        <v>13416.69</v>
      </c>
      <c r="F63" s="6">
        <v>2348489.3199999998</v>
      </c>
      <c r="G63" s="6">
        <v>0</v>
      </c>
      <c r="H63" s="6"/>
      <c r="I63" s="6">
        <v>0</v>
      </c>
      <c r="J63" s="6">
        <v>0</v>
      </c>
      <c r="K63" s="6"/>
      <c r="L63" s="7"/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3029141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6">
        <v>0</v>
      </c>
      <c r="AY63" s="6">
        <v>0</v>
      </c>
      <c r="AZ63" s="6">
        <v>0</v>
      </c>
      <c r="BA63" s="6">
        <v>0</v>
      </c>
      <c r="BB63" s="6">
        <v>0</v>
      </c>
      <c r="BC63" s="6">
        <v>0</v>
      </c>
      <c r="BD63" s="6">
        <v>0</v>
      </c>
      <c r="BE63" s="6">
        <v>0</v>
      </c>
      <c r="BF63" s="6">
        <v>0</v>
      </c>
      <c r="BG63" s="6">
        <v>0</v>
      </c>
      <c r="BH63" s="6">
        <v>0</v>
      </c>
      <c r="BI63" s="6">
        <v>0</v>
      </c>
      <c r="BJ63" s="6">
        <v>0</v>
      </c>
      <c r="BK63" s="6">
        <v>0</v>
      </c>
      <c r="BL63" s="6">
        <v>0</v>
      </c>
      <c r="BM63" s="6">
        <v>0</v>
      </c>
      <c r="BN63" s="6">
        <v>0</v>
      </c>
      <c r="BO63" s="6">
        <v>0</v>
      </c>
      <c r="BP63" s="6">
        <v>0</v>
      </c>
      <c r="BQ63" s="6">
        <v>0</v>
      </c>
      <c r="BR63" s="6">
        <v>0</v>
      </c>
      <c r="BS63" s="6">
        <v>0</v>
      </c>
      <c r="BT63" s="6">
        <v>0</v>
      </c>
      <c r="BU63" s="6">
        <v>0</v>
      </c>
      <c r="BV63" s="6">
        <v>0</v>
      </c>
      <c r="BW63" s="6">
        <v>0</v>
      </c>
      <c r="BX63" s="6">
        <v>0</v>
      </c>
      <c r="BY63" s="6">
        <v>0</v>
      </c>
      <c r="BZ63" s="6">
        <v>0</v>
      </c>
      <c r="CA63" s="6">
        <v>0</v>
      </c>
      <c r="CB63" s="6">
        <v>0</v>
      </c>
      <c r="CC63" s="6">
        <v>0</v>
      </c>
      <c r="CD63" s="6">
        <v>0</v>
      </c>
      <c r="CE63" s="6">
        <v>3029141</v>
      </c>
      <c r="CF63" s="7"/>
      <c r="CG63" s="6">
        <v>0</v>
      </c>
      <c r="CH63" s="6">
        <v>13741.87</v>
      </c>
      <c r="CI63" s="6">
        <v>2632064.86</v>
      </c>
      <c r="CJ63" s="6">
        <v>0</v>
      </c>
      <c r="CK63" s="6">
        <v>2645806.73</v>
      </c>
      <c r="CL63" s="2"/>
      <c r="CM63" s="6">
        <v>0</v>
      </c>
      <c r="CN63" s="6">
        <v>0</v>
      </c>
      <c r="CO63" s="6">
        <v>0</v>
      </c>
      <c r="CQ63" s="6">
        <v>2645806.73</v>
      </c>
      <c r="CR63" s="40">
        <f>IF(CE63=0,"n/a",CQ63/(CE63))</f>
        <v>0.873451163217559</v>
      </c>
      <c r="CS63" s="38"/>
    </row>
    <row r="64" spans="1:97" s="4" customFormat="1" x14ac:dyDescent="0.15">
      <c r="B64" s="11"/>
      <c r="H64" s="7"/>
      <c r="I64" s="7"/>
      <c r="J64" s="7"/>
      <c r="K64" s="7"/>
      <c r="L64" s="7"/>
      <c r="CE64" s="7"/>
      <c r="CF64" s="7"/>
      <c r="CK64" s="7"/>
      <c r="CO64" s="7"/>
      <c r="CR64" s="39"/>
      <c r="CS64" s="39"/>
    </row>
    <row r="65" spans="1:97" s="4" customFormat="1" x14ac:dyDescent="0.15">
      <c r="A65" s="5" t="s">
        <v>2</v>
      </c>
      <c r="B65" s="11"/>
      <c r="C65" s="2" t="s">
        <v>21</v>
      </c>
      <c r="D65" s="5">
        <f t="shared" ref="D65:G65" si="6">D60+D63</f>
        <v>0</v>
      </c>
      <c r="E65" s="5">
        <f t="shared" si="6"/>
        <v>69332.66</v>
      </c>
      <c r="F65" s="5">
        <f t="shared" si="6"/>
        <v>11012147.539999999</v>
      </c>
      <c r="G65" s="5">
        <f t="shared" si="6"/>
        <v>0</v>
      </c>
      <c r="H65" s="5"/>
      <c r="I65" s="5"/>
      <c r="J65" s="5"/>
      <c r="K65" s="5"/>
      <c r="L65" s="7"/>
      <c r="M65" s="5">
        <f t="shared" ref="M65:AR65" si="7">M60+M63</f>
        <v>189582</v>
      </c>
      <c r="N65" s="5">
        <f t="shared" si="7"/>
        <v>138457</v>
      </c>
      <c r="O65" s="5">
        <f t="shared" si="7"/>
        <v>606605</v>
      </c>
      <c r="P65" s="5">
        <f t="shared" si="7"/>
        <v>73600</v>
      </c>
      <c r="Q65" s="5">
        <f t="shared" si="7"/>
        <v>6445796</v>
      </c>
      <c r="R65" s="5">
        <f t="shared" si="7"/>
        <v>66831</v>
      </c>
      <c r="S65" s="5">
        <f t="shared" si="7"/>
        <v>235221</v>
      </c>
      <c r="T65" s="5">
        <f t="shared" si="7"/>
        <v>31528</v>
      </c>
      <c r="U65" s="5">
        <f t="shared" si="7"/>
        <v>86978</v>
      </c>
      <c r="V65" s="5">
        <f t="shared" si="7"/>
        <v>3000</v>
      </c>
      <c r="W65" s="5">
        <f t="shared" si="7"/>
        <v>32853</v>
      </c>
      <c r="X65" s="5">
        <f t="shared" si="7"/>
        <v>68169</v>
      </c>
      <c r="Y65" s="5">
        <f t="shared" si="7"/>
        <v>60819</v>
      </c>
      <c r="Z65" s="5">
        <f t="shared" si="7"/>
        <v>75063</v>
      </c>
      <c r="AA65" s="5">
        <f t="shared" si="7"/>
        <v>874386</v>
      </c>
      <c r="AB65" s="5">
        <f t="shared" si="7"/>
        <v>799514</v>
      </c>
      <c r="AC65" s="5">
        <f t="shared" si="7"/>
        <v>22712</v>
      </c>
      <c r="AD65" s="5">
        <f t="shared" si="7"/>
        <v>465918</v>
      </c>
      <c r="AE65" s="5">
        <f t="shared" si="7"/>
        <v>135913</v>
      </c>
      <c r="AF65" s="5">
        <f t="shared" si="7"/>
        <v>2900</v>
      </c>
      <c r="AG65" s="5">
        <f t="shared" si="7"/>
        <v>3029141</v>
      </c>
      <c r="AH65" s="5">
        <f t="shared" si="7"/>
        <v>0</v>
      </c>
      <c r="AI65" s="5">
        <f t="shared" si="7"/>
        <v>0</v>
      </c>
      <c r="AJ65" s="5">
        <f t="shared" si="7"/>
        <v>0</v>
      </c>
      <c r="AK65" s="5">
        <f t="shared" si="7"/>
        <v>0</v>
      </c>
      <c r="AL65" s="5">
        <f t="shared" si="7"/>
        <v>0</v>
      </c>
      <c r="AM65" s="5">
        <f t="shared" si="7"/>
        <v>0</v>
      </c>
      <c r="AN65" s="5">
        <f t="shared" si="7"/>
        <v>0</v>
      </c>
      <c r="AO65" s="5">
        <f t="shared" si="7"/>
        <v>0</v>
      </c>
      <c r="AP65" s="5">
        <f t="shared" si="7"/>
        <v>0</v>
      </c>
      <c r="AQ65" s="5">
        <f t="shared" si="7"/>
        <v>0</v>
      </c>
      <c r="AR65" s="5">
        <f t="shared" si="7"/>
        <v>0</v>
      </c>
      <c r="AS65" s="5">
        <f t="shared" ref="AS65:BX65" si="8">AS60+AS63</f>
        <v>0</v>
      </c>
      <c r="AT65" s="5">
        <f t="shared" si="8"/>
        <v>0</v>
      </c>
      <c r="AU65" s="5">
        <f t="shared" si="8"/>
        <v>0</v>
      </c>
      <c r="AV65" s="5">
        <f t="shared" si="8"/>
        <v>0</v>
      </c>
      <c r="AW65" s="5">
        <f t="shared" si="8"/>
        <v>0</v>
      </c>
      <c r="AX65" s="5">
        <f t="shared" si="8"/>
        <v>0</v>
      </c>
      <c r="AY65" s="5">
        <f t="shared" si="8"/>
        <v>0</v>
      </c>
      <c r="AZ65" s="5">
        <f t="shared" si="8"/>
        <v>0</v>
      </c>
      <c r="BA65" s="5">
        <f t="shared" si="8"/>
        <v>0</v>
      </c>
      <c r="BB65" s="5">
        <f t="shared" si="8"/>
        <v>0</v>
      </c>
      <c r="BC65" s="5">
        <f t="shared" si="8"/>
        <v>0</v>
      </c>
      <c r="BD65" s="5">
        <f t="shared" si="8"/>
        <v>0</v>
      </c>
      <c r="BE65" s="5">
        <f t="shared" si="8"/>
        <v>0</v>
      </c>
      <c r="BF65" s="5">
        <f t="shared" si="8"/>
        <v>0</v>
      </c>
      <c r="BG65" s="5">
        <f t="shared" si="8"/>
        <v>0</v>
      </c>
      <c r="BH65" s="5">
        <f t="shared" si="8"/>
        <v>0</v>
      </c>
      <c r="BI65" s="5">
        <f t="shared" si="8"/>
        <v>0</v>
      </c>
      <c r="BJ65" s="5">
        <f t="shared" si="8"/>
        <v>0</v>
      </c>
      <c r="BK65" s="5">
        <f t="shared" si="8"/>
        <v>0</v>
      </c>
      <c r="BL65" s="5">
        <f t="shared" si="8"/>
        <v>0</v>
      </c>
      <c r="BM65" s="5">
        <f t="shared" si="8"/>
        <v>0</v>
      </c>
      <c r="BN65" s="5">
        <f t="shared" si="8"/>
        <v>0</v>
      </c>
      <c r="BO65" s="5">
        <f t="shared" si="8"/>
        <v>0</v>
      </c>
      <c r="BP65" s="5">
        <f t="shared" si="8"/>
        <v>0</v>
      </c>
      <c r="BQ65" s="5">
        <f t="shared" si="8"/>
        <v>0</v>
      </c>
      <c r="BR65" s="5">
        <f t="shared" si="8"/>
        <v>0</v>
      </c>
      <c r="BS65" s="5">
        <f t="shared" si="8"/>
        <v>0</v>
      </c>
      <c r="BT65" s="5">
        <f t="shared" si="8"/>
        <v>0</v>
      </c>
      <c r="BU65" s="5">
        <f t="shared" si="8"/>
        <v>0</v>
      </c>
      <c r="BV65" s="5">
        <f t="shared" si="8"/>
        <v>0</v>
      </c>
      <c r="BW65" s="5">
        <f t="shared" si="8"/>
        <v>0</v>
      </c>
      <c r="BX65" s="5">
        <f t="shared" si="8"/>
        <v>0</v>
      </c>
      <c r="BY65" s="5">
        <f t="shared" ref="BY65:CD65" si="9">BY60+BY63</f>
        <v>0</v>
      </c>
      <c r="BZ65" s="5">
        <f t="shared" si="9"/>
        <v>0</v>
      </c>
      <c r="CA65" s="5">
        <f t="shared" si="9"/>
        <v>0</v>
      </c>
      <c r="CB65" s="5">
        <f t="shared" si="9"/>
        <v>0</v>
      </c>
      <c r="CC65" s="5">
        <f t="shared" si="9"/>
        <v>0</v>
      </c>
      <c r="CD65" s="5">
        <f t="shared" si="9"/>
        <v>0</v>
      </c>
      <c r="CE65" s="5">
        <f>CE60+CE63</f>
        <v>13444986</v>
      </c>
      <c r="CF65" s="7"/>
      <c r="CG65" s="5">
        <f t="shared" ref="CG65:CJ65" si="10">CG60+CG63</f>
        <v>0</v>
      </c>
      <c r="CH65" s="5">
        <f t="shared" si="10"/>
        <v>52678.280000000006</v>
      </c>
      <c r="CI65" s="5">
        <f t="shared" si="10"/>
        <v>12337103.279999999</v>
      </c>
      <c r="CJ65" s="5">
        <f t="shared" si="10"/>
        <v>0</v>
      </c>
      <c r="CK65" s="5">
        <f>CK60+CK63</f>
        <v>12389781.560000001</v>
      </c>
      <c r="CL65" s="2"/>
      <c r="CM65" s="5">
        <f t="shared" ref="CM65:CN65" si="11">CM60+CM63</f>
        <v>0</v>
      </c>
      <c r="CN65" s="5">
        <f t="shared" si="11"/>
        <v>0</v>
      </c>
      <c r="CO65" s="5">
        <f>CO60+CO63</f>
        <v>0</v>
      </c>
      <c r="CQ65" s="5">
        <f>CQ60+CQ63</f>
        <v>12389781.559999999</v>
      </c>
      <c r="CR65" s="41">
        <f>IF(CE65=0,"n/a",CQ65/(CE65))</f>
        <v>0.92151688071672211</v>
      </c>
      <c r="CS65" s="38"/>
    </row>
    <row r="66" spans="1:97" s="4" customFormat="1" x14ac:dyDescent="0.15">
      <c r="B66" s="11"/>
      <c r="H66" s="7"/>
      <c r="I66" s="7"/>
      <c r="J66" s="7"/>
      <c r="K66" s="7"/>
      <c r="L66" s="7"/>
      <c r="CE66" s="7"/>
      <c r="CF66" s="7"/>
      <c r="CK66" s="7"/>
      <c r="CO66" s="7"/>
      <c r="CR66" s="39"/>
      <c r="CS66" s="39"/>
    </row>
    <row r="67" spans="1:97" hidden="1" outlineLevel="1" x14ac:dyDescent="0.15">
      <c r="A67" s="3" t="s">
        <v>74</v>
      </c>
      <c r="B67" s="10" t="s">
        <v>234</v>
      </c>
      <c r="C67" s="3" t="s">
        <v>235</v>
      </c>
      <c r="D67" s="3">
        <v>0</v>
      </c>
      <c r="E67" s="3">
        <v>0</v>
      </c>
      <c r="F67" s="3">
        <v>3802.07</v>
      </c>
      <c r="G67" s="3">
        <v>0</v>
      </c>
      <c r="I67" s="29">
        <v>0</v>
      </c>
      <c r="J67" s="29">
        <v>0</v>
      </c>
      <c r="K67" s="31"/>
      <c r="L67" s="29"/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5850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3">
        <v>0</v>
      </c>
      <c r="BM67" s="3">
        <v>0</v>
      </c>
      <c r="BN67" s="3">
        <v>0</v>
      </c>
      <c r="BO67" s="3">
        <v>0</v>
      </c>
      <c r="BP67" s="3">
        <v>0</v>
      </c>
      <c r="BQ67" s="3">
        <v>0</v>
      </c>
      <c r="BR67" s="3">
        <v>0</v>
      </c>
      <c r="BS67" s="3">
        <v>0</v>
      </c>
      <c r="BT67" s="3">
        <v>0</v>
      </c>
      <c r="BU67" s="3">
        <v>0</v>
      </c>
      <c r="BV67" s="3">
        <v>0</v>
      </c>
      <c r="BW67" s="3">
        <v>0</v>
      </c>
      <c r="BX67" s="3">
        <v>0</v>
      </c>
      <c r="BY67" s="3">
        <v>0</v>
      </c>
      <c r="BZ67" s="3">
        <v>0</v>
      </c>
      <c r="CA67" s="3">
        <v>0</v>
      </c>
      <c r="CB67" s="3">
        <v>0</v>
      </c>
      <c r="CC67" s="3">
        <v>0</v>
      </c>
      <c r="CD67" s="3">
        <v>0</v>
      </c>
      <c r="CE67" s="29">
        <v>5850</v>
      </c>
      <c r="CG67" s="3">
        <v>0</v>
      </c>
      <c r="CH67" s="3">
        <v>0</v>
      </c>
      <c r="CI67" s="3">
        <v>2436.5</v>
      </c>
      <c r="CJ67" s="3">
        <v>0</v>
      </c>
      <c r="CK67" s="3">
        <v>2436.5</v>
      </c>
      <c r="CM67" s="3">
        <v>0</v>
      </c>
      <c r="CN67" s="3">
        <v>0</v>
      </c>
      <c r="CO67" s="3">
        <v>0</v>
      </c>
      <c r="CQ67" s="3">
        <v>2436.5</v>
      </c>
      <c r="CR67" s="35">
        <f t="shared" ref="CR67:CR104" si="12">IF(CE67=0,"n/a",CQ67/(CE67))</f>
        <v>0.41649572649572647</v>
      </c>
    </row>
    <row r="68" spans="1:97" hidden="1" outlineLevel="1" x14ac:dyDescent="0.15">
      <c r="A68" s="3" t="s">
        <v>236</v>
      </c>
      <c r="B68" s="10" t="s">
        <v>237</v>
      </c>
      <c r="C68" s="3" t="s">
        <v>176</v>
      </c>
      <c r="D68" s="3">
        <v>0</v>
      </c>
      <c r="E68" s="3">
        <v>0</v>
      </c>
      <c r="F68" s="3">
        <v>0</v>
      </c>
      <c r="G68" s="3">
        <v>0</v>
      </c>
      <c r="I68" s="29">
        <v>0</v>
      </c>
      <c r="J68" s="29">
        <v>0</v>
      </c>
      <c r="K68" s="31"/>
      <c r="L68" s="29"/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3">
        <v>0</v>
      </c>
      <c r="BM68" s="3">
        <v>0</v>
      </c>
      <c r="BN68" s="3">
        <v>0</v>
      </c>
      <c r="BO68" s="3">
        <v>0</v>
      </c>
      <c r="BP68" s="3">
        <v>0</v>
      </c>
      <c r="BQ68" s="3">
        <v>0</v>
      </c>
      <c r="BR68" s="3">
        <v>0</v>
      </c>
      <c r="BS68" s="3">
        <v>0</v>
      </c>
      <c r="BT68" s="3">
        <v>0</v>
      </c>
      <c r="BU68" s="3">
        <v>0</v>
      </c>
      <c r="BV68" s="3">
        <v>0</v>
      </c>
      <c r="BW68" s="3">
        <v>0</v>
      </c>
      <c r="BX68" s="3">
        <v>0</v>
      </c>
      <c r="BY68" s="3">
        <v>0</v>
      </c>
      <c r="BZ68" s="3">
        <v>0</v>
      </c>
      <c r="CA68" s="3">
        <v>0</v>
      </c>
      <c r="CB68" s="3">
        <v>0</v>
      </c>
      <c r="CC68" s="3">
        <v>0</v>
      </c>
      <c r="CD68" s="3">
        <v>0</v>
      </c>
      <c r="CE68" s="29">
        <v>0</v>
      </c>
      <c r="CG68" s="3">
        <v>0</v>
      </c>
      <c r="CH68" s="3">
        <v>0</v>
      </c>
      <c r="CI68" s="3">
        <v>1149.05</v>
      </c>
      <c r="CJ68" s="3">
        <v>0</v>
      </c>
      <c r="CK68" s="3">
        <v>1149.05</v>
      </c>
      <c r="CM68" s="3">
        <v>0</v>
      </c>
      <c r="CN68" s="3">
        <v>0</v>
      </c>
      <c r="CO68" s="3">
        <v>0</v>
      </c>
      <c r="CQ68" s="3">
        <v>1149.05</v>
      </c>
      <c r="CR68" s="35" t="str">
        <f t="shared" si="12"/>
        <v>n/a</v>
      </c>
    </row>
    <row r="69" spans="1:97" hidden="1" outlineLevel="1" x14ac:dyDescent="0.15">
      <c r="A69" s="3" t="s">
        <v>75</v>
      </c>
      <c r="B69" s="10" t="s">
        <v>238</v>
      </c>
      <c r="C69" s="3" t="s">
        <v>239</v>
      </c>
      <c r="D69" s="3">
        <v>49.95</v>
      </c>
      <c r="E69" s="3">
        <v>0</v>
      </c>
      <c r="F69" s="3">
        <v>11135.960000000001</v>
      </c>
      <c r="G69" s="3">
        <v>0</v>
      </c>
      <c r="I69" s="29">
        <v>0</v>
      </c>
      <c r="J69" s="29">
        <v>0</v>
      </c>
      <c r="K69" s="31"/>
      <c r="L69" s="29"/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32360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3">
        <v>0</v>
      </c>
      <c r="BM69" s="3">
        <v>0</v>
      </c>
      <c r="BN69" s="3">
        <v>0</v>
      </c>
      <c r="BO69" s="3">
        <v>0</v>
      </c>
      <c r="BP69" s="3">
        <v>0</v>
      </c>
      <c r="BQ69" s="3">
        <v>0</v>
      </c>
      <c r="BR69" s="3">
        <v>0</v>
      </c>
      <c r="BS69" s="3">
        <v>0</v>
      </c>
      <c r="BT69" s="3">
        <v>0</v>
      </c>
      <c r="BU69" s="3">
        <v>0</v>
      </c>
      <c r="BV69" s="3">
        <v>0</v>
      </c>
      <c r="BW69" s="3">
        <v>0</v>
      </c>
      <c r="BX69" s="3">
        <v>0</v>
      </c>
      <c r="BY69" s="3">
        <v>0</v>
      </c>
      <c r="BZ69" s="3">
        <v>0</v>
      </c>
      <c r="CA69" s="3">
        <v>0</v>
      </c>
      <c r="CB69" s="3">
        <v>0</v>
      </c>
      <c r="CC69" s="3">
        <v>0</v>
      </c>
      <c r="CD69" s="3">
        <v>0</v>
      </c>
      <c r="CE69" s="29">
        <v>32360</v>
      </c>
      <c r="CG69" s="3">
        <v>179.4</v>
      </c>
      <c r="CH69" s="3">
        <v>0</v>
      </c>
      <c r="CI69" s="3">
        <v>25390.260000000002</v>
      </c>
      <c r="CJ69" s="3">
        <v>0</v>
      </c>
      <c r="CK69" s="3">
        <v>25569.660000000003</v>
      </c>
      <c r="CM69" s="3">
        <v>0</v>
      </c>
      <c r="CN69" s="3">
        <v>0</v>
      </c>
      <c r="CO69" s="3">
        <v>0</v>
      </c>
      <c r="CQ69" s="3">
        <v>25569.66</v>
      </c>
      <c r="CR69" s="35">
        <f t="shared" si="12"/>
        <v>0.7901625463535229</v>
      </c>
    </row>
    <row r="70" spans="1:97" hidden="1" outlineLevel="1" x14ac:dyDescent="0.15">
      <c r="A70" s="3" t="s">
        <v>76</v>
      </c>
      <c r="B70" s="10" t="s">
        <v>240</v>
      </c>
      <c r="C70" s="3" t="s">
        <v>241</v>
      </c>
      <c r="D70" s="3">
        <v>1533.3400000000001</v>
      </c>
      <c r="E70" s="3">
        <v>0</v>
      </c>
      <c r="F70" s="3">
        <v>19869.900000000001</v>
      </c>
      <c r="G70" s="3">
        <v>0</v>
      </c>
      <c r="I70" s="29">
        <v>0</v>
      </c>
      <c r="J70" s="29">
        <v>0</v>
      </c>
      <c r="K70" s="31"/>
      <c r="L70" s="29"/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33150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3">
        <v>0</v>
      </c>
      <c r="BM70" s="3">
        <v>0</v>
      </c>
      <c r="BN70" s="3">
        <v>0</v>
      </c>
      <c r="BO70" s="3">
        <v>0</v>
      </c>
      <c r="BP70" s="3">
        <v>0</v>
      </c>
      <c r="BQ70" s="3">
        <v>0</v>
      </c>
      <c r="BR70" s="3">
        <v>0</v>
      </c>
      <c r="BS70" s="3">
        <v>0</v>
      </c>
      <c r="BT70" s="3">
        <v>0</v>
      </c>
      <c r="BU70" s="3">
        <v>0</v>
      </c>
      <c r="BV70" s="3">
        <v>0</v>
      </c>
      <c r="BW70" s="3">
        <v>0</v>
      </c>
      <c r="BX70" s="3">
        <v>0</v>
      </c>
      <c r="BY70" s="3">
        <v>0</v>
      </c>
      <c r="BZ70" s="3">
        <v>0</v>
      </c>
      <c r="CA70" s="3">
        <v>0</v>
      </c>
      <c r="CB70" s="3">
        <v>0</v>
      </c>
      <c r="CC70" s="3">
        <v>0</v>
      </c>
      <c r="CD70" s="3">
        <v>0</v>
      </c>
      <c r="CE70" s="29">
        <v>33150</v>
      </c>
      <c r="CG70" s="3">
        <v>3267.06</v>
      </c>
      <c r="CH70" s="3">
        <v>0</v>
      </c>
      <c r="CI70" s="3">
        <v>24298.49</v>
      </c>
      <c r="CJ70" s="3">
        <v>0</v>
      </c>
      <c r="CK70" s="3">
        <v>27565.550000000003</v>
      </c>
      <c r="CM70" s="3">
        <v>0</v>
      </c>
      <c r="CN70" s="3">
        <v>0</v>
      </c>
      <c r="CO70" s="3">
        <v>0</v>
      </c>
      <c r="CQ70" s="3">
        <v>27565.55</v>
      </c>
      <c r="CR70" s="35">
        <f t="shared" si="12"/>
        <v>0.83153996983408751</v>
      </c>
    </row>
    <row r="71" spans="1:97" hidden="1" outlineLevel="1" x14ac:dyDescent="0.15">
      <c r="A71" s="3" t="s">
        <v>242</v>
      </c>
      <c r="B71" s="10" t="s">
        <v>243</v>
      </c>
      <c r="C71" s="3" t="s">
        <v>244</v>
      </c>
      <c r="D71" s="3">
        <v>0</v>
      </c>
      <c r="E71" s="3">
        <v>0</v>
      </c>
      <c r="F71" s="3">
        <v>0</v>
      </c>
      <c r="G71" s="3">
        <v>0</v>
      </c>
      <c r="I71" s="29">
        <v>0</v>
      </c>
      <c r="J71" s="29">
        <v>0</v>
      </c>
      <c r="K71" s="31"/>
      <c r="L71" s="29"/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3">
        <v>0</v>
      </c>
      <c r="BM71" s="3">
        <v>0</v>
      </c>
      <c r="BN71" s="3">
        <v>0</v>
      </c>
      <c r="BO71" s="3">
        <v>0</v>
      </c>
      <c r="BP71" s="3">
        <v>0</v>
      </c>
      <c r="BQ71" s="3">
        <v>0</v>
      </c>
      <c r="BR71" s="3">
        <v>0</v>
      </c>
      <c r="BS71" s="3">
        <v>0</v>
      </c>
      <c r="BT71" s="3">
        <v>0</v>
      </c>
      <c r="BU71" s="3">
        <v>0</v>
      </c>
      <c r="BV71" s="3">
        <v>0</v>
      </c>
      <c r="BW71" s="3">
        <v>0</v>
      </c>
      <c r="BX71" s="3">
        <v>0</v>
      </c>
      <c r="BY71" s="3">
        <v>0</v>
      </c>
      <c r="BZ71" s="3">
        <v>0</v>
      </c>
      <c r="CA71" s="3">
        <v>0</v>
      </c>
      <c r="CB71" s="3">
        <v>0</v>
      </c>
      <c r="CC71" s="3">
        <v>0</v>
      </c>
      <c r="CD71" s="3">
        <v>0</v>
      </c>
      <c r="CE71" s="29">
        <v>0</v>
      </c>
      <c r="CG71" s="3">
        <v>0</v>
      </c>
      <c r="CH71" s="3">
        <v>0</v>
      </c>
      <c r="CI71" s="3">
        <v>0</v>
      </c>
      <c r="CJ71" s="3">
        <v>0</v>
      </c>
      <c r="CK71" s="3">
        <v>0</v>
      </c>
      <c r="CM71" s="3">
        <v>0</v>
      </c>
      <c r="CN71" s="3">
        <v>0</v>
      </c>
      <c r="CO71" s="3">
        <v>0</v>
      </c>
      <c r="CQ71" s="3">
        <v>0</v>
      </c>
      <c r="CR71" s="35" t="str">
        <f t="shared" si="12"/>
        <v>n/a</v>
      </c>
    </row>
    <row r="72" spans="1:97" hidden="1" outlineLevel="1" x14ac:dyDescent="0.15">
      <c r="A72" s="3" t="s">
        <v>77</v>
      </c>
      <c r="B72" s="10" t="s">
        <v>245</v>
      </c>
      <c r="C72" s="3" t="s">
        <v>246</v>
      </c>
      <c r="D72" s="3">
        <v>0</v>
      </c>
      <c r="E72" s="3">
        <v>169</v>
      </c>
      <c r="F72" s="3">
        <v>693</v>
      </c>
      <c r="G72" s="3">
        <v>0</v>
      </c>
      <c r="I72" s="29">
        <v>0</v>
      </c>
      <c r="J72" s="29">
        <v>0</v>
      </c>
      <c r="K72" s="31"/>
      <c r="L72" s="29"/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3400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3">
        <v>0</v>
      </c>
      <c r="BM72" s="3">
        <v>0</v>
      </c>
      <c r="BN72" s="3">
        <v>0</v>
      </c>
      <c r="BO72" s="3">
        <v>0</v>
      </c>
      <c r="BP72" s="3">
        <v>0</v>
      </c>
      <c r="BQ72" s="3">
        <v>0</v>
      </c>
      <c r="BR72" s="3">
        <v>0</v>
      </c>
      <c r="BS72" s="3">
        <v>0</v>
      </c>
      <c r="BT72" s="3">
        <v>0</v>
      </c>
      <c r="BU72" s="3">
        <v>0</v>
      </c>
      <c r="BV72" s="3">
        <v>0</v>
      </c>
      <c r="BW72" s="3">
        <v>0</v>
      </c>
      <c r="BX72" s="3">
        <v>0</v>
      </c>
      <c r="BY72" s="3">
        <v>0</v>
      </c>
      <c r="BZ72" s="3">
        <v>0</v>
      </c>
      <c r="CA72" s="3">
        <v>0</v>
      </c>
      <c r="CB72" s="3">
        <v>0</v>
      </c>
      <c r="CC72" s="3">
        <v>0</v>
      </c>
      <c r="CD72" s="3">
        <v>0</v>
      </c>
      <c r="CE72" s="29">
        <v>3400</v>
      </c>
      <c r="CG72" s="3">
        <v>54.5</v>
      </c>
      <c r="CH72" s="3">
        <v>89.5</v>
      </c>
      <c r="CI72" s="3">
        <v>2413.73</v>
      </c>
      <c r="CJ72" s="3">
        <v>0</v>
      </c>
      <c r="CK72" s="3">
        <v>2557.73</v>
      </c>
      <c r="CM72" s="3">
        <v>0</v>
      </c>
      <c r="CN72" s="3">
        <v>0</v>
      </c>
      <c r="CO72" s="3">
        <v>0</v>
      </c>
      <c r="CQ72" s="3">
        <v>2557.73</v>
      </c>
      <c r="CR72" s="35">
        <f t="shared" si="12"/>
        <v>0.75227352941176473</v>
      </c>
    </row>
    <row r="73" spans="1:97" hidden="1" outlineLevel="1" x14ac:dyDescent="0.15">
      <c r="A73" s="3" t="s">
        <v>78</v>
      </c>
      <c r="B73" s="10" t="s">
        <v>247</v>
      </c>
      <c r="C73" s="3" t="s">
        <v>248</v>
      </c>
      <c r="D73" s="3">
        <v>586.1</v>
      </c>
      <c r="E73" s="3">
        <v>0</v>
      </c>
      <c r="F73" s="3">
        <v>29529.22</v>
      </c>
      <c r="G73" s="3">
        <v>3000</v>
      </c>
      <c r="I73" s="29">
        <v>0</v>
      </c>
      <c r="J73" s="29">
        <v>0</v>
      </c>
      <c r="K73" s="31"/>
      <c r="L73" s="29"/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61125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3">
        <v>0</v>
      </c>
      <c r="BM73" s="3">
        <v>0</v>
      </c>
      <c r="BN73" s="3">
        <v>0</v>
      </c>
      <c r="BO73" s="3">
        <v>0</v>
      </c>
      <c r="BP73" s="3">
        <v>0</v>
      </c>
      <c r="BQ73" s="3">
        <v>0</v>
      </c>
      <c r="BR73" s="3">
        <v>0</v>
      </c>
      <c r="BS73" s="3">
        <v>0</v>
      </c>
      <c r="BT73" s="3">
        <v>0</v>
      </c>
      <c r="BU73" s="3">
        <v>0</v>
      </c>
      <c r="BV73" s="3">
        <v>0</v>
      </c>
      <c r="BW73" s="3">
        <v>0</v>
      </c>
      <c r="BX73" s="3">
        <v>0</v>
      </c>
      <c r="BY73" s="3">
        <v>0</v>
      </c>
      <c r="BZ73" s="3">
        <v>0</v>
      </c>
      <c r="CA73" s="3">
        <v>0</v>
      </c>
      <c r="CB73" s="3">
        <v>0</v>
      </c>
      <c r="CC73" s="3">
        <v>0</v>
      </c>
      <c r="CD73" s="3">
        <v>0</v>
      </c>
      <c r="CE73" s="29">
        <v>61125</v>
      </c>
      <c r="CG73" s="3">
        <v>1865.54</v>
      </c>
      <c r="CH73" s="3">
        <v>0</v>
      </c>
      <c r="CI73" s="3">
        <v>64172.130000000005</v>
      </c>
      <c r="CJ73" s="3">
        <v>0</v>
      </c>
      <c r="CK73" s="3">
        <v>66037.67</v>
      </c>
      <c r="CM73" s="3">
        <v>0</v>
      </c>
      <c r="CN73" s="3">
        <v>0</v>
      </c>
      <c r="CO73" s="3">
        <v>0</v>
      </c>
      <c r="CQ73" s="3">
        <v>66037.67</v>
      </c>
      <c r="CR73" s="35">
        <f t="shared" si="12"/>
        <v>1.0803708793456033</v>
      </c>
    </row>
    <row r="74" spans="1:97" hidden="1" outlineLevel="1" x14ac:dyDescent="0.15">
      <c r="A74" s="3" t="s">
        <v>79</v>
      </c>
      <c r="B74" s="10" t="s">
        <v>249</v>
      </c>
      <c r="C74" s="3" t="s">
        <v>250</v>
      </c>
      <c r="D74" s="3">
        <v>2299.64</v>
      </c>
      <c r="E74" s="3">
        <v>0</v>
      </c>
      <c r="F74" s="3">
        <v>9581.35</v>
      </c>
      <c r="G74" s="3">
        <v>0</v>
      </c>
      <c r="I74" s="29">
        <v>0</v>
      </c>
      <c r="J74" s="29">
        <v>0</v>
      </c>
      <c r="K74" s="31"/>
      <c r="L74" s="29"/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48330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3">
        <v>0</v>
      </c>
      <c r="BM74" s="3">
        <v>0</v>
      </c>
      <c r="BN74" s="3">
        <v>0</v>
      </c>
      <c r="BO74" s="3">
        <v>0</v>
      </c>
      <c r="BP74" s="3">
        <v>0</v>
      </c>
      <c r="BQ74" s="3">
        <v>0</v>
      </c>
      <c r="BR74" s="3">
        <v>0</v>
      </c>
      <c r="BS74" s="3">
        <v>0</v>
      </c>
      <c r="BT74" s="3">
        <v>0</v>
      </c>
      <c r="BU74" s="3">
        <v>0</v>
      </c>
      <c r="BV74" s="3">
        <v>0</v>
      </c>
      <c r="BW74" s="3">
        <v>0</v>
      </c>
      <c r="BX74" s="3">
        <v>0</v>
      </c>
      <c r="BY74" s="3">
        <v>0</v>
      </c>
      <c r="BZ74" s="3">
        <v>0</v>
      </c>
      <c r="CA74" s="3">
        <v>0</v>
      </c>
      <c r="CB74" s="3">
        <v>0</v>
      </c>
      <c r="CC74" s="3">
        <v>0</v>
      </c>
      <c r="CD74" s="3">
        <v>0</v>
      </c>
      <c r="CE74" s="29">
        <v>48330</v>
      </c>
      <c r="CG74" s="3">
        <v>1887.16</v>
      </c>
      <c r="CH74" s="3">
        <v>0</v>
      </c>
      <c r="CI74" s="3">
        <v>32661.95</v>
      </c>
      <c r="CJ74" s="3">
        <v>0</v>
      </c>
      <c r="CK74" s="3">
        <v>34549.11</v>
      </c>
      <c r="CM74" s="3">
        <v>0</v>
      </c>
      <c r="CN74" s="3">
        <v>0</v>
      </c>
      <c r="CO74" s="3">
        <v>0</v>
      </c>
      <c r="CQ74" s="3">
        <v>34549.11</v>
      </c>
      <c r="CR74" s="35">
        <f t="shared" si="12"/>
        <v>0.71485847299813776</v>
      </c>
    </row>
    <row r="75" spans="1:97" hidden="1" outlineLevel="1" x14ac:dyDescent="0.15">
      <c r="A75" s="3" t="s">
        <v>80</v>
      </c>
      <c r="B75" s="10" t="s">
        <v>251</v>
      </c>
      <c r="C75" s="3" t="s">
        <v>252</v>
      </c>
      <c r="D75" s="3">
        <v>23638.15</v>
      </c>
      <c r="E75" s="3">
        <v>0</v>
      </c>
      <c r="F75" s="3">
        <v>0</v>
      </c>
      <c r="G75" s="3">
        <v>0</v>
      </c>
      <c r="I75" s="29">
        <v>0</v>
      </c>
      <c r="J75" s="29">
        <v>0</v>
      </c>
      <c r="K75" s="31"/>
      <c r="L75" s="29"/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55220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3">
        <v>0</v>
      </c>
      <c r="BM75" s="3">
        <v>0</v>
      </c>
      <c r="BN75" s="3">
        <v>0</v>
      </c>
      <c r="BO75" s="3">
        <v>0</v>
      </c>
      <c r="BP75" s="3">
        <v>0</v>
      </c>
      <c r="BQ75" s="3">
        <v>0</v>
      </c>
      <c r="BR75" s="3">
        <v>0</v>
      </c>
      <c r="BS75" s="3">
        <v>0</v>
      </c>
      <c r="BT75" s="3">
        <v>0</v>
      </c>
      <c r="BU75" s="3">
        <v>0</v>
      </c>
      <c r="BV75" s="3">
        <v>0</v>
      </c>
      <c r="BW75" s="3">
        <v>0</v>
      </c>
      <c r="BX75" s="3">
        <v>0</v>
      </c>
      <c r="BY75" s="3">
        <v>0</v>
      </c>
      <c r="BZ75" s="3">
        <v>0</v>
      </c>
      <c r="CA75" s="3">
        <v>0</v>
      </c>
      <c r="CB75" s="3">
        <v>0</v>
      </c>
      <c r="CC75" s="3">
        <v>0</v>
      </c>
      <c r="CD75" s="3">
        <v>0</v>
      </c>
      <c r="CE75" s="29">
        <v>55220</v>
      </c>
      <c r="CG75" s="3">
        <v>62399.090000000004</v>
      </c>
      <c r="CH75" s="3">
        <v>0</v>
      </c>
      <c r="CI75" s="3">
        <v>3831.25</v>
      </c>
      <c r="CJ75" s="3">
        <v>0</v>
      </c>
      <c r="CK75" s="3">
        <v>66230.34</v>
      </c>
      <c r="CM75" s="3">
        <v>0</v>
      </c>
      <c r="CN75" s="3">
        <v>0</v>
      </c>
      <c r="CO75" s="3">
        <v>0</v>
      </c>
      <c r="CQ75" s="3">
        <v>66230.34</v>
      </c>
      <c r="CR75" s="35">
        <f t="shared" si="12"/>
        <v>1.199390438247012</v>
      </c>
    </row>
    <row r="76" spans="1:97" hidden="1" outlineLevel="1" x14ac:dyDescent="0.15">
      <c r="A76" s="3" t="s">
        <v>81</v>
      </c>
      <c r="B76" s="10" t="s">
        <v>253</v>
      </c>
      <c r="C76" s="3" t="s">
        <v>254</v>
      </c>
      <c r="D76" s="3">
        <v>26600</v>
      </c>
      <c r="E76" s="3">
        <v>0</v>
      </c>
      <c r="F76" s="3">
        <v>3480</v>
      </c>
      <c r="G76" s="3">
        <v>0</v>
      </c>
      <c r="I76" s="29">
        <v>0</v>
      </c>
      <c r="J76" s="29">
        <v>0</v>
      </c>
      <c r="K76" s="31"/>
      <c r="L76" s="29"/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29500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3">
        <v>0</v>
      </c>
      <c r="BM76" s="3">
        <v>0</v>
      </c>
      <c r="BN76" s="3">
        <v>0</v>
      </c>
      <c r="BO76" s="3">
        <v>0</v>
      </c>
      <c r="BP76" s="3">
        <v>0</v>
      </c>
      <c r="BQ76" s="3">
        <v>0</v>
      </c>
      <c r="BR76" s="3">
        <v>0</v>
      </c>
      <c r="BS76" s="3">
        <v>0</v>
      </c>
      <c r="BT76" s="3">
        <v>0</v>
      </c>
      <c r="BU76" s="3">
        <v>0</v>
      </c>
      <c r="BV76" s="3">
        <v>0</v>
      </c>
      <c r="BW76" s="3">
        <v>0</v>
      </c>
      <c r="BX76" s="3">
        <v>0</v>
      </c>
      <c r="BY76" s="3">
        <v>0</v>
      </c>
      <c r="BZ76" s="3">
        <v>0</v>
      </c>
      <c r="CA76" s="3">
        <v>0</v>
      </c>
      <c r="CB76" s="3">
        <v>0</v>
      </c>
      <c r="CC76" s="3">
        <v>0</v>
      </c>
      <c r="CD76" s="3">
        <v>0</v>
      </c>
      <c r="CE76" s="29">
        <v>29500</v>
      </c>
      <c r="CG76" s="3">
        <v>43350.020000000004</v>
      </c>
      <c r="CH76" s="3">
        <v>0</v>
      </c>
      <c r="CI76" s="3">
        <v>0</v>
      </c>
      <c r="CJ76" s="3">
        <v>0</v>
      </c>
      <c r="CK76" s="3">
        <v>43350.020000000004</v>
      </c>
      <c r="CM76" s="3">
        <v>0</v>
      </c>
      <c r="CN76" s="3">
        <v>0</v>
      </c>
      <c r="CO76" s="3">
        <v>0</v>
      </c>
      <c r="CQ76" s="3">
        <v>43350.020000000004</v>
      </c>
      <c r="CR76" s="35">
        <f t="shared" si="12"/>
        <v>1.4694922033898306</v>
      </c>
    </row>
    <row r="77" spans="1:97" hidden="1" outlineLevel="1" x14ac:dyDescent="0.15">
      <c r="A77" s="3" t="s">
        <v>82</v>
      </c>
      <c r="B77" s="10" t="s">
        <v>255</v>
      </c>
      <c r="C77" s="3" t="s">
        <v>256</v>
      </c>
      <c r="D77" s="3">
        <v>0</v>
      </c>
      <c r="E77" s="3">
        <v>0</v>
      </c>
      <c r="F77" s="3">
        <v>2640</v>
      </c>
      <c r="G77" s="3">
        <v>0</v>
      </c>
      <c r="I77" s="29">
        <v>0</v>
      </c>
      <c r="J77" s="29">
        <v>0</v>
      </c>
      <c r="K77" s="31"/>
      <c r="L77" s="29"/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22500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3">
        <v>0</v>
      </c>
      <c r="BM77" s="3">
        <v>0</v>
      </c>
      <c r="BN77" s="3">
        <v>0</v>
      </c>
      <c r="BO77" s="3">
        <v>0</v>
      </c>
      <c r="BP77" s="3">
        <v>0</v>
      </c>
      <c r="BQ77" s="3">
        <v>0</v>
      </c>
      <c r="BR77" s="3">
        <v>0</v>
      </c>
      <c r="BS77" s="3">
        <v>0</v>
      </c>
      <c r="BT77" s="3">
        <v>0</v>
      </c>
      <c r="BU77" s="3">
        <v>0</v>
      </c>
      <c r="BV77" s="3">
        <v>0</v>
      </c>
      <c r="BW77" s="3">
        <v>0</v>
      </c>
      <c r="BX77" s="3">
        <v>0</v>
      </c>
      <c r="BY77" s="3">
        <v>0</v>
      </c>
      <c r="BZ77" s="3">
        <v>0</v>
      </c>
      <c r="CA77" s="3">
        <v>0</v>
      </c>
      <c r="CB77" s="3">
        <v>0</v>
      </c>
      <c r="CC77" s="3">
        <v>0</v>
      </c>
      <c r="CD77" s="3">
        <v>0</v>
      </c>
      <c r="CE77" s="29">
        <v>22500</v>
      </c>
      <c r="CG77" s="3">
        <v>0</v>
      </c>
      <c r="CH77" s="3">
        <v>0</v>
      </c>
      <c r="CI77" s="3">
        <v>8433</v>
      </c>
      <c r="CJ77" s="3">
        <v>0</v>
      </c>
      <c r="CK77" s="3">
        <v>8433</v>
      </c>
      <c r="CM77" s="3">
        <v>0</v>
      </c>
      <c r="CN77" s="3">
        <v>0</v>
      </c>
      <c r="CO77" s="3">
        <v>0</v>
      </c>
      <c r="CQ77" s="3">
        <v>8433</v>
      </c>
      <c r="CR77" s="35">
        <f t="shared" si="12"/>
        <v>0.37480000000000002</v>
      </c>
    </row>
    <row r="78" spans="1:97" hidden="1" outlineLevel="1" x14ac:dyDescent="0.15">
      <c r="A78" s="3" t="s">
        <v>83</v>
      </c>
      <c r="B78" s="10" t="s">
        <v>257</v>
      </c>
      <c r="C78" s="3" t="s">
        <v>258</v>
      </c>
      <c r="D78" s="3">
        <v>0</v>
      </c>
      <c r="E78" s="3">
        <v>0</v>
      </c>
      <c r="F78" s="3">
        <v>8904.66</v>
      </c>
      <c r="G78" s="3">
        <v>0</v>
      </c>
      <c r="I78" s="29">
        <v>0</v>
      </c>
      <c r="J78" s="29">
        <v>0</v>
      </c>
      <c r="K78" s="31"/>
      <c r="L78" s="29"/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12500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3">
        <v>0</v>
      </c>
      <c r="BM78" s="3">
        <v>0</v>
      </c>
      <c r="BN78" s="3">
        <v>0</v>
      </c>
      <c r="BO78" s="3">
        <v>0</v>
      </c>
      <c r="BP78" s="3">
        <v>0</v>
      </c>
      <c r="BQ78" s="3">
        <v>0</v>
      </c>
      <c r="BR78" s="3">
        <v>0</v>
      </c>
      <c r="BS78" s="3">
        <v>0</v>
      </c>
      <c r="BT78" s="3">
        <v>0</v>
      </c>
      <c r="BU78" s="3">
        <v>0</v>
      </c>
      <c r="BV78" s="3">
        <v>0</v>
      </c>
      <c r="BW78" s="3">
        <v>0</v>
      </c>
      <c r="BX78" s="3">
        <v>0</v>
      </c>
      <c r="BY78" s="3">
        <v>0</v>
      </c>
      <c r="BZ78" s="3">
        <v>0</v>
      </c>
      <c r="CA78" s="3">
        <v>0</v>
      </c>
      <c r="CB78" s="3">
        <v>0</v>
      </c>
      <c r="CC78" s="3">
        <v>0</v>
      </c>
      <c r="CD78" s="3">
        <v>0</v>
      </c>
      <c r="CE78" s="29">
        <v>12500</v>
      </c>
      <c r="CG78" s="3">
        <v>0</v>
      </c>
      <c r="CH78" s="3">
        <v>0</v>
      </c>
      <c r="CI78" s="3">
        <v>7504.59</v>
      </c>
      <c r="CJ78" s="3">
        <v>0</v>
      </c>
      <c r="CK78" s="3">
        <v>7504.59</v>
      </c>
      <c r="CM78" s="3">
        <v>0</v>
      </c>
      <c r="CN78" s="3">
        <v>0</v>
      </c>
      <c r="CO78" s="3">
        <v>0</v>
      </c>
      <c r="CQ78" s="3">
        <v>7504.59</v>
      </c>
      <c r="CR78" s="35">
        <f t="shared" si="12"/>
        <v>0.60036719999999999</v>
      </c>
    </row>
    <row r="79" spans="1:97" hidden="1" outlineLevel="1" x14ac:dyDescent="0.15">
      <c r="A79" s="3" t="s">
        <v>84</v>
      </c>
      <c r="B79" s="10" t="s">
        <v>259</v>
      </c>
      <c r="C79" s="3" t="s">
        <v>260</v>
      </c>
      <c r="D79" s="3">
        <v>19550</v>
      </c>
      <c r="E79" s="3">
        <v>0</v>
      </c>
      <c r="F79" s="3">
        <v>499659.8</v>
      </c>
      <c r="G79" s="3">
        <v>0</v>
      </c>
      <c r="I79" s="29">
        <v>0</v>
      </c>
      <c r="J79" s="29">
        <v>0</v>
      </c>
      <c r="K79" s="31"/>
      <c r="L79" s="29"/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679375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3">
        <v>0</v>
      </c>
      <c r="BM79" s="3">
        <v>0</v>
      </c>
      <c r="BN79" s="3">
        <v>0</v>
      </c>
      <c r="BO79" s="3">
        <v>0</v>
      </c>
      <c r="BP79" s="3">
        <v>0</v>
      </c>
      <c r="BQ79" s="3">
        <v>0</v>
      </c>
      <c r="BR79" s="3">
        <v>0</v>
      </c>
      <c r="BS79" s="3">
        <v>0</v>
      </c>
      <c r="BT79" s="3">
        <v>0</v>
      </c>
      <c r="BU79" s="3">
        <v>0</v>
      </c>
      <c r="BV79" s="3">
        <v>0</v>
      </c>
      <c r="BW79" s="3">
        <v>0</v>
      </c>
      <c r="BX79" s="3">
        <v>0</v>
      </c>
      <c r="BY79" s="3">
        <v>0</v>
      </c>
      <c r="BZ79" s="3">
        <v>0</v>
      </c>
      <c r="CA79" s="3">
        <v>0</v>
      </c>
      <c r="CB79" s="3">
        <v>0</v>
      </c>
      <c r="CC79" s="3">
        <v>0</v>
      </c>
      <c r="CD79" s="3">
        <v>0</v>
      </c>
      <c r="CE79" s="29">
        <v>679375</v>
      </c>
      <c r="CG79" s="3">
        <v>24001.600000000002</v>
      </c>
      <c r="CH79" s="3">
        <v>0</v>
      </c>
      <c r="CI79" s="3">
        <v>611383.20000000007</v>
      </c>
      <c r="CJ79" s="3">
        <v>0</v>
      </c>
      <c r="CK79" s="3">
        <v>635384.80000000005</v>
      </c>
      <c r="CM79" s="3">
        <v>0</v>
      </c>
      <c r="CN79" s="3">
        <v>0</v>
      </c>
      <c r="CO79" s="3">
        <v>0</v>
      </c>
      <c r="CQ79" s="3">
        <v>635384.80000000005</v>
      </c>
      <c r="CR79" s="35">
        <f t="shared" si="12"/>
        <v>0.93524901563937446</v>
      </c>
    </row>
    <row r="80" spans="1:97" hidden="1" outlineLevel="1" x14ac:dyDescent="0.15">
      <c r="A80" s="3" t="s">
        <v>85</v>
      </c>
      <c r="B80" s="10" t="s">
        <v>261</v>
      </c>
      <c r="C80" s="3" t="s">
        <v>262</v>
      </c>
      <c r="D80" s="3">
        <v>0</v>
      </c>
      <c r="E80" s="3">
        <v>0</v>
      </c>
      <c r="F80" s="3">
        <v>15433.78</v>
      </c>
      <c r="G80" s="3">
        <v>0</v>
      </c>
      <c r="I80" s="29">
        <v>0</v>
      </c>
      <c r="J80" s="29">
        <v>0</v>
      </c>
      <c r="K80" s="31"/>
      <c r="L80" s="29"/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11000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3">
        <v>0</v>
      </c>
      <c r="BM80" s="3">
        <v>0</v>
      </c>
      <c r="BN80" s="3">
        <v>0</v>
      </c>
      <c r="BO80" s="3">
        <v>0</v>
      </c>
      <c r="BP80" s="3">
        <v>0</v>
      </c>
      <c r="BQ80" s="3">
        <v>0</v>
      </c>
      <c r="BR80" s="3">
        <v>0</v>
      </c>
      <c r="BS80" s="3">
        <v>0</v>
      </c>
      <c r="BT80" s="3">
        <v>0</v>
      </c>
      <c r="BU80" s="3">
        <v>0</v>
      </c>
      <c r="BV80" s="3">
        <v>0</v>
      </c>
      <c r="BW80" s="3">
        <v>0</v>
      </c>
      <c r="BX80" s="3">
        <v>0</v>
      </c>
      <c r="BY80" s="3">
        <v>0</v>
      </c>
      <c r="BZ80" s="3">
        <v>0</v>
      </c>
      <c r="CA80" s="3">
        <v>0</v>
      </c>
      <c r="CB80" s="3">
        <v>0</v>
      </c>
      <c r="CC80" s="3">
        <v>0</v>
      </c>
      <c r="CD80" s="3">
        <v>0</v>
      </c>
      <c r="CE80" s="29">
        <v>11000</v>
      </c>
      <c r="CG80" s="3">
        <v>0</v>
      </c>
      <c r="CH80" s="3">
        <v>0</v>
      </c>
      <c r="CI80" s="3">
        <v>4136.8900000000003</v>
      </c>
      <c r="CJ80" s="3">
        <v>0</v>
      </c>
      <c r="CK80" s="3">
        <v>4136.8900000000003</v>
      </c>
      <c r="CM80" s="3">
        <v>0</v>
      </c>
      <c r="CN80" s="3">
        <v>0</v>
      </c>
      <c r="CO80" s="3">
        <v>0</v>
      </c>
      <c r="CQ80" s="3">
        <v>4136.8900000000003</v>
      </c>
      <c r="CR80" s="35">
        <f t="shared" si="12"/>
        <v>0.37608090909090913</v>
      </c>
    </row>
    <row r="81" spans="1:96" hidden="1" outlineLevel="1" x14ac:dyDescent="0.15">
      <c r="A81" s="3" t="s">
        <v>86</v>
      </c>
      <c r="B81" s="10" t="s">
        <v>263</v>
      </c>
      <c r="C81" s="3" t="s">
        <v>264</v>
      </c>
      <c r="D81" s="3">
        <v>0</v>
      </c>
      <c r="E81" s="3">
        <v>0</v>
      </c>
      <c r="F81" s="3">
        <v>14272.15</v>
      </c>
      <c r="G81" s="3">
        <v>0</v>
      </c>
      <c r="I81" s="29">
        <v>0</v>
      </c>
      <c r="J81" s="29">
        <v>0</v>
      </c>
      <c r="K81" s="31"/>
      <c r="L81" s="29"/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24600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3">
        <v>0</v>
      </c>
      <c r="BM81" s="3">
        <v>0</v>
      </c>
      <c r="BN81" s="3">
        <v>0</v>
      </c>
      <c r="BO81" s="3">
        <v>0</v>
      </c>
      <c r="BP81" s="3">
        <v>0</v>
      </c>
      <c r="BQ81" s="3">
        <v>0</v>
      </c>
      <c r="BR81" s="3">
        <v>0</v>
      </c>
      <c r="BS81" s="3">
        <v>0</v>
      </c>
      <c r="BT81" s="3">
        <v>0</v>
      </c>
      <c r="BU81" s="3">
        <v>0</v>
      </c>
      <c r="BV81" s="3">
        <v>0</v>
      </c>
      <c r="BW81" s="3">
        <v>0</v>
      </c>
      <c r="BX81" s="3">
        <v>0</v>
      </c>
      <c r="BY81" s="3">
        <v>0</v>
      </c>
      <c r="BZ81" s="3">
        <v>0</v>
      </c>
      <c r="CA81" s="3">
        <v>0</v>
      </c>
      <c r="CB81" s="3">
        <v>0</v>
      </c>
      <c r="CC81" s="3">
        <v>0</v>
      </c>
      <c r="CD81" s="3">
        <v>0</v>
      </c>
      <c r="CE81" s="29">
        <v>24600</v>
      </c>
      <c r="CG81" s="3">
        <v>0</v>
      </c>
      <c r="CH81" s="3">
        <v>0</v>
      </c>
      <c r="CI81" s="3">
        <v>25142.02</v>
      </c>
      <c r="CJ81" s="3">
        <v>0</v>
      </c>
      <c r="CK81" s="3">
        <v>25142.02</v>
      </c>
      <c r="CM81" s="3">
        <v>0</v>
      </c>
      <c r="CN81" s="3">
        <v>0</v>
      </c>
      <c r="CO81" s="3">
        <v>0</v>
      </c>
      <c r="CQ81" s="3">
        <v>25142.02</v>
      </c>
      <c r="CR81" s="35">
        <f t="shared" si="12"/>
        <v>1.0220333333333333</v>
      </c>
    </row>
    <row r="82" spans="1:96" hidden="1" outlineLevel="1" x14ac:dyDescent="0.15">
      <c r="A82" s="3" t="s">
        <v>87</v>
      </c>
      <c r="B82" s="10" t="s">
        <v>265</v>
      </c>
      <c r="C82" s="3" t="s">
        <v>266</v>
      </c>
      <c r="D82" s="3">
        <v>185</v>
      </c>
      <c r="E82" s="3">
        <v>0</v>
      </c>
      <c r="F82" s="3">
        <v>405510.17</v>
      </c>
      <c r="G82" s="3">
        <v>0</v>
      </c>
      <c r="I82" s="29">
        <v>0</v>
      </c>
      <c r="J82" s="29">
        <v>0</v>
      </c>
      <c r="K82" s="31"/>
      <c r="L82" s="29"/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671597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3">
        <v>0</v>
      </c>
      <c r="BM82" s="3">
        <v>0</v>
      </c>
      <c r="BN82" s="3">
        <v>0</v>
      </c>
      <c r="BO82" s="3">
        <v>0</v>
      </c>
      <c r="BP82" s="3">
        <v>0</v>
      </c>
      <c r="BQ82" s="3">
        <v>0</v>
      </c>
      <c r="BR82" s="3">
        <v>0</v>
      </c>
      <c r="BS82" s="3">
        <v>0</v>
      </c>
      <c r="BT82" s="3">
        <v>0</v>
      </c>
      <c r="BU82" s="3">
        <v>0</v>
      </c>
      <c r="BV82" s="3">
        <v>0</v>
      </c>
      <c r="BW82" s="3">
        <v>0</v>
      </c>
      <c r="BX82" s="3">
        <v>0</v>
      </c>
      <c r="BY82" s="3">
        <v>0</v>
      </c>
      <c r="BZ82" s="3">
        <v>0</v>
      </c>
      <c r="CA82" s="3">
        <v>0</v>
      </c>
      <c r="CB82" s="3">
        <v>0</v>
      </c>
      <c r="CC82" s="3">
        <v>0</v>
      </c>
      <c r="CD82" s="3">
        <v>0</v>
      </c>
      <c r="CE82" s="29">
        <v>671597</v>
      </c>
      <c r="CG82" s="3">
        <v>518</v>
      </c>
      <c r="CH82" s="3">
        <v>0</v>
      </c>
      <c r="CI82" s="3">
        <v>644155.65</v>
      </c>
      <c r="CJ82" s="3">
        <v>0</v>
      </c>
      <c r="CK82" s="3">
        <v>644673.65</v>
      </c>
      <c r="CM82" s="3">
        <v>0</v>
      </c>
      <c r="CN82" s="3">
        <v>0</v>
      </c>
      <c r="CO82" s="3">
        <v>0</v>
      </c>
      <c r="CQ82" s="3">
        <v>644673.65</v>
      </c>
      <c r="CR82" s="35">
        <f t="shared" si="12"/>
        <v>0.95991144987246824</v>
      </c>
    </row>
    <row r="83" spans="1:96" hidden="1" outlineLevel="1" x14ac:dyDescent="0.15">
      <c r="A83" s="3" t="s">
        <v>88</v>
      </c>
      <c r="B83" s="10" t="s">
        <v>267</v>
      </c>
      <c r="C83" s="3" t="s">
        <v>268</v>
      </c>
      <c r="D83" s="3">
        <v>0</v>
      </c>
      <c r="E83" s="3">
        <v>0</v>
      </c>
      <c r="F83" s="3">
        <v>2085.25</v>
      </c>
      <c r="G83" s="3">
        <v>0</v>
      </c>
      <c r="I83" s="29">
        <v>0</v>
      </c>
      <c r="J83" s="29">
        <v>0</v>
      </c>
      <c r="K83" s="31"/>
      <c r="L83" s="29"/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3000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3">
        <v>0</v>
      </c>
      <c r="BM83" s="3">
        <v>0</v>
      </c>
      <c r="BN83" s="3">
        <v>0</v>
      </c>
      <c r="BO83" s="3">
        <v>0</v>
      </c>
      <c r="BP83" s="3">
        <v>0</v>
      </c>
      <c r="BQ83" s="3">
        <v>0</v>
      </c>
      <c r="BR83" s="3">
        <v>0</v>
      </c>
      <c r="BS83" s="3">
        <v>0</v>
      </c>
      <c r="BT83" s="3">
        <v>0</v>
      </c>
      <c r="BU83" s="3">
        <v>0</v>
      </c>
      <c r="BV83" s="3">
        <v>0</v>
      </c>
      <c r="BW83" s="3">
        <v>0</v>
      </c>
      <c r="BX83" s="3">
        <v>0</v>
      </c>
      <c r="BY83" s="3">
        <v>0</v>
      </c>
      <c r="BZ83" s="3">
        <v>0</v>
      </c>
      <c r="CA83" s="3">
        <v>0</v>
      </c>
      <c r="CB83" s="3">
        <v>0</v>
      </c>
      <c r="CC83" s="3">
        <v>0</v>
      </c>
      <c r="CD83" s="3">
        <v>0</v>
      </c>
      <c r="CE83" s="29">
        <v>3000</v>
      </c>
      <c r="CG83" s="3">
        <v>0</v>
      </c>
      <c r="CH83" s="3">
        <v>0</v>
      </c>
      <c r="CI83" s="3">
        <v>2366.63</v>
      </c>
      <c r="CJ83" s="3">
        <v>0</v>
      </c>
      <c r="CK83" s="3">
        <v>2366.63</v>
      </c>
      <c r="CM83" s="3">
        <v>0</v>
      </c>
      <c r="CN83" s="3">
        <v>0</v>
      </c>
      <c r="CO83" s="3">
        <v>0</v>
      </c>
      <c r="CQ83" s="3">
        <v>2366.63</v>
      </c>
      <c r="CR83" s="35">
        <f t="shared" si="12"/>
        <v>0.78887666666666667</v>
      </c>
    </row>
    <row r="84" spans="1:96" hidden="1" outlineLevel="1" x14ac:dyDescent="0.15">
      <c r="A84" s="3" t="s">
        <v>89</v>
      </c>
      <c r="B84" s="10" t="s">
        <v>269</v>
      </c>
      <c r="C84" s="3" t="s">
        <v>270</v>
      </c>
      <c r="D84" s="3">
        <v>0</v>
      </c>
      <c r="E84" s="3">
        <v>0</v>
      </c>
      <c r="F84" s="3">
        <v>23820.09</v>
      </c>
      <c r="G84" s="3">
        <v>0</v>
      </c>
      <c r="I84" s="29">
        <v>0</v>
      </c>
      <c r="J84" s="29">
        <v>0</v>
      </c>
      <c r="K84" s="31"/>
      <c r="L84" s="29"/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36000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3">
        <v>0</v>
      </c>
      <c r="BM84" s="3">
        <v>0</v>
      </c>
      <c r="BN84" s="3">
        <v>0</v>
      </c>
      <c r="BO84" s="3">
        <v>0</v>
      </c>
      <c r="BP84" s="3">
        <v>0</v>
      </c>
      <c r="BQ84" s="3">
        <v>0</v>
      </c>
      <c r="BR84" s="3">
        <v>0</v>
      </c>
      <c r="BS84" s="3">
        <v>0</v>
      </c>
      <c r="BT84" s="3">
        <v>0</v>
      </c>
      <c r="BU84" s="3">
        <v>0</v>
      </c>
      <c r="BV84" s="3">
        <v>0</v>
      </c>
      <c r="BW84" s="3">
        <v>0</v>
      </c>
      <c r="BX84" s="3">
        <v>0</v>
      </c>
      <c r="BY84" s="3">
        <v>0</v>
      </c>
      <c r="BZ84" s="3">
        <v>0</v>
      </c>
      <c r="CA84" s="3">
        <v>0</v>
      </c>
      <c r="CB84" s="3">
        <v>0</v>
      </c>
      <c r="CC84" s="3">
        <v>0</v>
      </c>
      <c r="CD84" s="3">
        <v>0</v>
      </c>
      <c r="CE84" s="29">
        <v>36000</v>
      </c>
      <c r="CG84" s="3">
        <v>0</v>
      </c>
      <c r="CH84" s="3">
        <v>0</v>
      </c>
      <c r="CI84" s="3">
        <v>22307.16</v>
      </c>
      <c r="CJ84" s="3">
        <v>0</v>
      </c>
      <c r="CK84" s="3">
        <v>22307.16</v>
      </c>
      <c r="CM84" s="3">
        <v>0</v>
      </c>
      <c r="CN84" s="3">
        <v>0</v>
      </c>
      <c r="CO84" s="3">
        <v>0</v>
      </c>
      <c r="CQ84" s="3">
        <v>22307.16</v>
      </c>
      <c r="CR84" s="35">
        <f t="shared" si="12"/>
        <v>0.61964333333333332</v>
      </c>
    </row>
    <row r="85" spans="1:96" hidden="1" outlineLevel="1" x14ac:dyDescent="0.15">
      <c r="A85" s="3" t="s">
        <v>90</v>
      </c>
      <c r="B85" s="10" t="s">
        <v>271</v>
      </c>
      <c r="C85" s="3" t="s">
        <v>272</v>
      </c>
      <c r="D85" s="3">
        <v>0</v>
      </c>
      <c r="E85" s="3">
        <v>0</v>
      </c>
      <c r="F85" s="3">
        <v>27168.440000000002</v>
      </c>
      <c r="G85" s="3">
        <v>0</v>
      </c>
      <c r="I85" s="29">
        <v>0</v>
      </c>
      <c r="J85" s="29">
        <v>0</v>
      </c>
      <c r="K85" s="31"/>
      <c r="L85" s="29"/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73500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3">
        <v>0</v>
      </c>
      <c r="BM85" s="3">
        <v>0</v>
      </c>
      <c r="BN85" s="3">
        <v>0</v>
      </c>
      <c r="BO85" s="3">
        <v>0</v>
      </c>
      <c r="BP85" s="3">
        <v>0</v>
      </c>
      <c r="BQ85" s="3">
        <v>0</v>
      </c>
      <c r="BR85" s="3">
        <v>0</v>
      </c>
      <c r="BS85" s="3">
        <v>0</v>
      </c>
      <c r="BT85" s="3">
        <v>0</v>
      </c>
      <c r="BU85" s="3">
        <v>0</v>
      </c>
      <c r="BV85" s="3">
        <v>0</v>
      </c>
      <c r="BW85" s="3">
        <v>0</v>
      </c>
      <c r="BX85" s="3">
        <v>0</v>
      </c>
      <c r="BY85" s="3">
        <v>0</v>
      </c>
      <c r="BZ85" s="3">
        <v>0</v>
      </c>
      <c r="CA85" s="3">
        <v>0</v>
      </c>
      <c r="CB85" s="3">
        <v>0</v>
      </c>
      <c r="CC85" s="3">
        <v>0</v>
      </c>
      <c r="CD85" s="3">
        <v>0</v>
      </c>
      <c r="CE85" s="29">
        <v>73500</v>
      </c>
      <c r="CG85" s="3">
        <v>0</v>
      </c>
      <c r="CH85" s="3">
        <v>0</v>
      </c>
      <c r="CI85" s="3">
        <v>47115</v>
      </c>
      <c r="CJ85" s="3">
        <v>0</v>
      </c>
      <c r="CK85" s="3">
        <v>47115</v>
      </c>
      <c r="CM85" s="3">
        <v>0</v>
      </c>
      <c r="CN85" s="3">
        <v>0</v>
      </c>
      <c r="CO85" s="3">
        <v>0</v>
      </c>
      <c r="CQ85" s="3">
        <v>47115</v>
      </c>
      <c r="CR85" s="35">
        <f t="shared" si="12"/>
        <v>0.64102040816326533</v>
      </c>
    </row>
    <row r="86" spans="1:96" hidden="1" outlineLevel="1" x14ac:dyDescent="0.15">
      <c r="A86" s="3" t="s">
        <v>91</v>
      </c>
      <c r="B86" s="10" t="s">
        <v>273</v>
      </c>
      <c r="C86" s="3" t="s">
        <v>274</v>
      </c>
      <c r="D86" s="3">
        <v>0</v>
      </c>
      <c r="E86" s="3">
        <v>0</v>
      </c>
      <c r="F86" s="3">
        <v>89584.77</v>
      </c>
      <c r="G86" s="3">
        <v>0</v>
      </c>
      <c r="I86" s="29">
        <v>0</v>
      </c>
      <c r="J86" s="29">
        <v>0</v>
      </c>
      <c r="K86" s="31"/>
      <c r="L86" s="29"/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180000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3">
        <v>0</v>
      </c>
      <c r="BM86" s="3">
        <v>0</v>
      </c>
      <c r="BN86" s="3">
        <v>0</v>
      </c>
      <c r="BO86" s="3">
        <v>0</v>
      </c>
      <c r="BP86" s="3">
        <v>0</v>
      </c>
      <c r="BQ86" s="3">
        <v>0</v>
      </c>
      <c r="BR86" s="3">
        <v>0</v>
      </c>
      <c r="BS86" s="3">
        <v>0</v>
      </c>
      <c r="BT86" s="3">
        <v>0</v>
      </c>
      <c r="BU86" s="3">
        <v>0</v>
      </c>
      <c r="BV86" s="3">
        <v>0</v>
      </c>
      <c r="BW86" s="3">
        <v>0</v>
      </c>
      <c r="BX86" s="3">
        <v>0</v>
      </c>
      <c r="BY86" s="3">
        <v>0</v>
      </c>
      <c r="BZ86" s="3">
        <v>0</v>
      </c>
      <c r="CA86" s="3">
        <v>0</v>
      </c>
      <c r="CB86" s="3">
        <v>0</v>
      </c>
      <c r="CC86" s="3">
        <v>0</v>
      </c>
      <c r="CD86" s="3">
        <v>0</v>
      </c>
      <c r="CE86" s="29">
        <v>180000</v>
      </c>
      <c r="CG86" s="3">
        <v>0</v>
      </c>
      <c r="CH86" s="3">
        <v>0</v>
      </c>
      <c r="CI86" s="3">
        <v>208622.09</v>
      </c>
      <c r="CJ86" s="3">
        <v>0</v>
      </c>
      <c r="CK86" s="3">
        <v>208622.09</v>
      </c>
      <c r="CM86" s="3">
        <v>0</v>
      </c>
      <c r="CN86" s="3">
        <v>0</v>
      </c>
      <c r="CO86" s="3">
        <v>0</v>
      </c>
      <c r="CQ86" s="3">
        <v>208622.09</v>
      </c>
      <c r="CR86" s="35">
        <f t="shared" si="12"/>
        <v>1.1590116111111111</v>
      </c>
    </row>
    <row r="87" spans="1:96" hidden="1" outlineLevel="1" x14ac:dyDescent="0.15">
      <c r="A87" s="3" t="s">
        <v>92</v>
      </c>
      <c r="B87" s="10" t="s">
        <v>275</v>
      </c>
      <c r="C87" s="3" t="s">
        <v>276</v>
      </c>
      <c r="D87" s="3">
        <v>2509.9900000000002</v>
      </c>
      <c r="E87" s="3">
        <v>0</v>
      </c>
      <c r="F87" s="3">
        <v>68691.19</v>
      </c>
      <c r="G87" s="3">
        <v>0</v>
      </c>
      <c r="I87" s="29">
        <v>0</v>
      </c>
      <c r="J87" s="29">
        <v>0</v>
      </c>
      <c r="K87" s="31"/>
      <c r="L87" s="29"/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88850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3">
        <v>0</v>
      </c>
      <c r="BM87" s="3">
        <v>0</v>
      </c>
      <c r="BN87" s="3">
        <v>0</v>
      </c>
      <c r="BO87" s="3">
        <v>0</v>
      </c>
      <c r="BP87" s="3">
        <v>0</v>
      </c>
      <c r="BQ87" s="3">
        <v>0</v>
      </c>
      <c r="BR87" s="3">
        <v>0</v>
      </c>
      <c r="BS87" s="3">
        <v>0</v>
      </c>
      <c r="BT87" s="3">
        <v>0</v>
      </c>
      <c r="BU87" s="3">
        <v>0</v>
      </c>
      <c r="BV87" s="3">
        <v>0</v>
      </c>
      <c r="BW87" s="3">
        <v>0</v>
      </c>
      <c r="BX87" s="3">
        <v>0</v>
      </c>
      <c r="BY87" s="3">
        <v>0</v>
      </c>
      <c r="BZ87" s="3">
        <v>0</v>
      </c>
      <c r="CA87" s="3">
        <v>0</v>
      </c>
      <c r="CB87" s="3">
        <v>0</v>
      </c>
      <c r="CC87" s="3">
        <v>0</v>
      </c>
      <c r="CD87" s="3">
        <v>0</v>
      </c>
      <c r="CE87" s="29">
        <v>88850</v>
      </c>
      <c r="CG87" s="3">
        <v>7804.99</v>
      </c>
      <c r="CH87" s="3">
        <v>0</v>
      </c>
      <c r="CI87" s="3">
        <v>68951.81</v>
      </c>
      <c r="CJ87" s="3">
        <v>0</v>
      </c>
      <c r="CK87" s="3">
        <v>76756.800000000003</v>
      </c>
      <c r="CM87" s="3">
        <v>0</v>
      </c>
      <c r="CN87" s="3">
        <v>0</v>
      </c>
      <c r="CO87" s="3">
        <v>0</v>
      </c>
      <c r="CQ87" s="3">
        <v>76756.800000000003</v>
      </c>
      <c r="CR87" s="35">
        <f t="shared" si="12"/>
        <v>0.86389195272931907</v>
      </c>
    </row>
    <row r="88" spans="1:96" hidden="1" outlineLevel="1" x14ac:dyDescent="0.15">
      <c r="A88" s="3" t="s">
        <v>93</v>
      </c>
      <c r="B88" s="10" t="s">
        <v>277</v>
      </c>
      <c r="C88" s="3" t="s">
        <v>278</v>
      </c>
      <c r="D88" s="3">
        <v>0</v>
      </c>
      <c r="E88" s="3">
        <v>0</v>
      </c>
      <c r="F88" s="3">
        <v>8056.31</v>
      </c>
      <c r="G88" s="3">
        <v>0</v>
      </c>
      <c r="I88" s="29">
        <v>0</v>
      </c>
      <c r="J88" s="29">
        <v>0</v>
      </c>
      <c r="K88" s="31"/>
      <c r="L88" s="29"/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12600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3">
        <v>0</v>
      </c>
      <c r="BM88" s="3">
        <v>0</v>
      </c>
      <c r="BN88" s="3">
        <v>0</v>
      </c>
      <c r="BO88" s="3">
        <v>0</v>
      </c>
      <c r="BP88" s="3">
        <v>0</v>
      </c>
      <c r="BQ88" s="3">
        <v>0</v>
      </c>
      <c r="BR88" s="3">
        <v>0</v>
      </c>
      <c r="BS88" s="3">
        <v>0</v>
      </c>
      <c r="BT88" s="3">
        <v>0</v>
      </c>
      <c r="BU88" s="3">
        <v>0</v>
      </c>
      <c r="BV88" s="3">
        <v>0</v>
      </c>
      <c r="BW88" s="3">
        <v>0</v>
      </c>
      <c r="BX88" s="3">
        <v>0</v>
      </c>
      <c r="BY88" s="3">
        <v>0</v>
      </c>
      <c r="BZ88" s="3">
        <v>0</v>
      </c>
      <c r="CA88" s="3">
        <v>0</v>
      </c>
      <c r="CB88" s="3">
        <v>0</v>
      </c>
      <c r="CC88" s="3">
        <v>0</v>
      </c>
      <c r="CD88" s="3">
        <v>0</v>
      </c>
      <c r="CE88" s="29">
        <v>12600</v>
      </c>
      <c r="CG88" s="3">
        <v>0</v>
      </c>
      <c r="CH88" s="3">
        <v>0</v>
      </c>
      <c r="CI88" s="3">
        <v>13330.03</v>
      </c>
      <c r="CJ88" s="3">
        <v>0</v>
      </c>
      <c r="CK88" s="3">
        <v>13330.03</v>
      </c>
      <c r="CM88" s="3">
        <v>0</v>
      </c>
      <c r="CN88" s="3">
        <v>0</v>
      </c>
      <c r="CO88" s="3">
        <v>0</v>
      </c>
      <c r="CQ88" s="3">
        <v>13330.03</v>
      </c>
      <c r="CR88" s="35">
        <f t="shared" si="12"/>
        <v>1.057938888888889</v>
      </c>
    </row>
    <row r="89" spans="1:96" hidden="1" outlineLevel="1" x14ac:dyDescent="0.15">
      <c r="A89" s="3" t="s">
        <v>94</v>
      </c>
      <c r="B89" s="10" t="s">
        <v>279</v>
      </c>
      <c r="C89" s="3" t="s">
        <v>280</v>
      </c>
      <c r="D89" s="3">
        <v>0</v>
      </c>
      <c r="E89" s="3">
        <v>229.35</v>
      </c>
      <c r="F89" s="3">
        <v>12395.56</v>
      </c>
      <c r="G89" s="3">
        <v>0</v>
      </c>
      <c r="I89" s="29">
        <v>0</v>
      </c>
      <c r="J89" s="29">
        <v>0</v>
      </c>
      <c r="K89" s="31"/>
      <c r="L89" s="29"/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16720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3">
        <v>0</v>
      </c>
      <c r="BM89" s="3">
        <v>0</v>
      </c>
      <c r="BN89" s="3">
        <v>0</v>
      </c>
      <c r="BO89" s="3">
        <v>0</v>
      </c>
      <c r="BP89" s="3">
        <v>0</v>
      </c>
      <c r="BQ89" s="3">
        <v>0</v>
      </c>
      <c r="BR89" s="3">
        <v>0</v>
      </c>
      <c r="BS89" s="3">
        <v>0</v>
      </c>
      <c r="BT89" s="3">
        <v>0</v>
      </c>
      <c r="BU89" s="3">
        <v>0</v>
      </c>
      <c r="BV89" s="3">
        <v>0</v>
      </c>
      <c r="BW89" s="3">
        <v>0</v>
      </c>
      <c r="BX89" s="3">
        <v>0</v>
      </c>
      <c r="BY89" s="3">
        <v>0</v>
      </c>
      <c r="BZ89" s="3">
        <v>0</v>
      </c>
      <c r="CA89" s="3">
        <v>0</v>
      </c>
      <c r="CB89" s="3">
        <v>0</v>
      </c>
      <c r="CC89" s="3">
        <v>0</v>
      </c>
      <c r="CD89" s="3">
        <v>0</v>
      </c>
      <c r="CE89" s="29">
        <v>16720</v>
      </c>
      <c r="CG89" s="3">
        <v>0</v>
      </c>
      <c r="CH89" s="3">
        <v>1030.3700000000001</v>
      </c>
      <c r="CI89" s="3">
        <v>9879.92</v>
      </c>
      <c r="CJ89" s="3">
        <v>0</v>
      </c>
      <c r="CK89" s="3">
        <v>10910.29</v>
      </c>
      <c r="CM89" s="3">
        <v>0</v>
      </c>
      <c r="CN89" s="3">
        <v>0</v>
      </c>
      <c r="CO89" s="3">
        <v>0</v>
      </c>
      <c r="CQ89" s="3">
        <v>10910.29</v>
      </c>
      <c r="CR89" s="35">
        <f t="shared" si="12"/>
        <v>0.65252930622009575</v>
      </c>
    </row>
    <row r="90" spans="1:96" hidden="1" outlineLevel="1" x14ac:dyDescent="0.15">
      <c r="A90" s="3" t="s">
        <v>281</v>
      </c>
      <c r="B90" s="10" t="s">
        <v>282</v>
      </c>
      <c r="C90" s="3" t="s">
        <v>283</v>
      </c>
      <c r="D90" s="3">
        <v>0</v>
      </c>
      <c r="E90" s="3">
        <v>0</v>
      </c>
      <c r="F90" s="3">
        <v>0</v>
      </c>
      <c r="G90" s="3">
        <v>0</v>
      </c>
      <c r="I90" s="29">
        <v>0</v>
      </c>
      <c r="J90" s="29">
        <v>0</v>
      </c>
      <c r="K90" s="31"/>
      <c r="L90" s="29"/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3">
        <v>0</v>
      </c>
      <c r="BM90" s="3">
        <v>0</v>
      </c>
      <c r="BN90" s="3">
        <v>0</v>
      </c>
      <c r="BO90" s="3">
        <v>0</v>
      </c>
      <c r="BP90" s="3">
        <v>0</v>
      </c>
      <c r="BQ90" s="3">
        <v>0</v>
      </c>
      <c r="BR90" s="3">
        <v>0</v>
      </c>
      <c r="BS90" s="3">
        <v>0</v>
      </c>
      <c r="BT90" s="3">
        <v>0</v>
      </c>
      <c r="BU90" s="3">
        <v>0</v>
      </c>
      <c r="BV90" s="3">
        <v>0</v>
      </c>
      <c r="BW90" s="3">
        <v>0</v>
      </c>
      <c r="BX90" s="3">
        <v>0</v>
      </c>
      <c r="BY90" s="3">
        <v>0</v>
      </c>
      <c r="BZ90" s="3">
        <v>0</v>
      </c>
      <c r="CA90" s="3">
        <v>0</v>
      </c>
      <c r="CB90" s="3">
        <v>0</v>
      </c>
      <c r="CC90" s="3">
        <v>0</v>
      </c>
      <c r="CD90" s="3">
        <v>0</v>
      </c>
      <c r="CE90" s="29">
        <v>0</v>
      </c>
      <c r="CG90" s="3">
        <v>0</v>
      </c>
      <c r="CH90" s="3">
        <v>0</v>
      </c>
      <c r="CI90" s="3">
        <v>0</v>
      </c>
      <c r="CJ90" s="3">
        <v>0</v>
      </c>
      <c r="CK90" s="3">
        <v>0</v>
      </c>
      <c r="CM90" s="3">
        <v>0</v>
      </c>
      <c r="CN90" s="3">
        <v>0</v>
      </c>
      <c r="CO90" s="3">
        <v>0</v>
      </c>
      <c r="CQ90" s="3">
        <v>0</v>
      </c>
      <c r="CR90" s="35" t="str">
        <f t="shared" si="12"/>
        <v>n/a</v>
      </c>
    </row>
    <row r="91" spans="1:96" hidden="1" outlineLevel="1" x14ac:dyDescent="0.15">
      <c r="A91" s="3" t="s">
        <v>95</v>
      </c>
      <c r="B91" s="10" t="s">
        <v>284</v>
      </c>
      <c r="C91" s="3" t="s">
        <v>285</v>
      </c>
      <c r="D91" s="3">
        <v>0</v>
      </c>
      <c r="E91" s="3">
        <v>0</v>
      </c>
      <c r="F91" s="3">
        <v>49915.25</v>
      </c>
      <c r="G91" s="3">
        <v>0</v>
      </c>
      <c r="I91" s="29">
        <v>0</v>
      </c>
      <c r="J91" s="29">
        <v>0</v>
      </c>
      <c r="K91" s="31"/>
      <c r="L91" s="29"/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41500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3">
        <v>0</v>
      </c>
      <c r="BM91" s="3">
        <v>0</v>
      </c>
      <c r="BN91" s="3">
        <v>0</v>
      </c>
      <c r="BO91" s="3">
        <v>0</v>
      </c>
      <c r="BP91" s="3">
        <v>0</v>
      </c>
      <c r="BQ91" s="3">
        <v>0</v>
      </c>
      <c r="BR91" s="3">
        <v>0</v>
      </c>
      <c r="BS91" s="3">
        <v>0</v>
      </c>
      <c r="BT91" s="3">
        <v>0</v>
      </c>
      <c r="BU91" s="3">
        <v>0</v>
      </c>
      <c r="BV91" s="3">
        <v>0</v>
      </c>
      <c r="BW91" s="3">
        <v>0</v>
      </c>
      <c r="BX91" s="3">
        <v>0</v>
      </c>
      <c r="BY91" s="3">
        <v>0</v>
      </c>
      <c r="BZ91" s="3">
        <v>0</v>
      </c>
      <c r="CA91" s="3">
        <v>0</v>
      </c>
      <c r="CB91" s="3">
        <v>0</v>
      </c>
      <c r="CC91" s="3">
        <v>0</v>
      </c>
      <c r="CD91" s="3">
        <v>0</v>
      </c>
      <c r="CE91" s="29">
        <v>41500</v>
      </c>
      <c r="CG91" s="3">
        <v>0</v>
      </c>
      <c r="CH91" s="3">
        <v>0</v>
      </c>
      <c r="CI91" s="3">
        <v>33769.17</v>
      </c>
      <c r="CJ91" s="3">
        <v>0</v>
      </c>
      <c r="CK91" s="3">
        <v>33769.17</v>
      </c>
      <c r="CM91" s="3">
        <v>0</v>
      </c>
      <c r="CN91" s="3">
        <v>0</v>
      </c>
      <c r="CO91" s="3">
        <v>0</v>
      </c>
      <c r="CQ91" s="3">
        <v>33769.17</v>
      </c>
      <c r="CR91" s="35">
        <f t="shared" si="12"/>
        <v>0.81371493975903608</v>
      </c>
    </row>
    <row r="92" spans="1:96" hidden="1" outlineLevel="1" x14ac:dyDescent="0.15">
      <c r="A92" s="3" t="s">
        <v>96</v>
      </c>
      <c r="B92" s="10" t="s">
        <v>286</v>
      </c>
      <c r="C92" s="3" t="s">
        <v>287</v>
      </c>
      <c r="D92" s="3">
        <v>0</v>
      </c>
      <c r="E92" s="3">
        <v>0</v>
      </c>
      <c r="F92" s="3">
        <v>224191.17</v>
      </c>
      <c r="G92" s="3">
        <v>0</v>
      </c>
      <c r="I92" s="29">
        <v>0</v>
      </c>
      <c r="J92" s="29">
        <v>0</v>
      </c>
      <c r="K92" s="31"/>
      <c r="L92" s="29"/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275000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3">
        <v>0</v>
      </c>
      <c r="BM92" s="3">
        <v>0</v>
      </c>
      <c r="BN92" s="3">
        <v>0</v>
      </c>
      <c r="BO92" s="3">
        <v>0</v>
      </c>
      <c r="BP92" s="3">
        <v>0</v>
      </c>
      <c r="BQ92" s="3">
        <v>0</v>
      </c>
      <c r="BR92" s="3">
        <v>0</v>
      </c>
      <c r="BS92" s="3">
        <v>0</v>
      </c>
      <c r="BT92" s="3">
        <v>0</v>
      </c>
      <c r="BU92" s="3">
        <v>0</v>
      </c>
      <c r="BV92" s="3">
        <v>0</v>
      </c>
      <c r="BW92" s="3">
        <v>0</v>
      </c>
      <c r="BX92" s="3">
        <v>0</v>
      </c>
      <c r="BY92" s="3">
        <v>0</v>
      </c>
      <c r="BZ92" s="3">
        <v>0</v>
      </c>
      <c r="CA92" s="3">
        <v>0</v>
      </c>
      <c r="CB92" s="3">
        <v>0</v>
      </c>
      <c r="CC92" s="3">
        <v>0</v>
      </c>
      <c r="CD92" s="3">
        <v>0</v>
      </c>
      <c r="CE92" s="29">
        <v>275000</v>
      </c>
      <c r="CG92" s="3">
        <v>0</v>
      </c>
      <c r="CH92" s="3">
        <v>0</v>
      </c>
      <c r="CI92" s="3">
        <v>253703.01</v>
      </c>
      <c r="CJ92" s="3">
        <v>0</v>
      </c>
      <c r="CK92" s="3">
        <v>253703.01</v>
      </c>
      <c r="CM92" s="3">
        <v>0</v>
      </c>
      <c r="CN92" s="3">
        <v>0</v>
      </c>
      <c r="CO92" s="3">
        <v>0</v>
      </c>
      <c r="CQ92" s="3">
        <v>253703.01</v>
      </c>
      <c r="CR92" s="35">
        <f t="shared" si="12"/>
        <v>0.92255640000000005</v>
      </c>
    </row>
    <row r="93" spans="1:96" hidden="1" outlineLevel="1" x14ac:dyDescent="0.15">
      <c r="A93" s="3" t="s">
        <v>97</v>
      </c>
      <c r="B93" s="10" t="s">
        <v>288</v>
      </c>
      <c r="C93" s="3" t="s">
        <v>289</v>
      </c>
      <c r="D93" s="3">
        <v>0</v>
      </c>
      <c r="E93" s="3">
        <v>0</v>
      </c>
      <c r="F93" s="3">
        <v>4328.74</v>
      </c>
      <c r="G93" s="3">
        <v>0</v>
      </c>
      <c r="I93" s="29">
        <v>0</v>
      </c>
      <c r="J93" s="29">
        <v>0</v>
      </c>
      <c r="K93" s="31"/>
      <c r="L93" s="29"/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1500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3">
        <v>0</v>
      </c>
      <c r="BM93" s="3">
        <v>0</v>
      </c>
      <c r="BN93" s="3">
        <v>0</v>
      </c>
      <c r="BO93" s="3">
        <v>0</v>
      </c>
      <c r="BP93" s="3">
        <v>0</v>
      </c>
      <c r="BQ93" s="3">
        <v>0</v>
      </c>
      <c r="BR93" s="3">
        <v>0</v>
      </c>
      <c r="BS93" s="3">
        <v>0</v>
      </c>
      <c r="BT93" s="3">
        <v>0</v>
      </c>
      <c r="BU93" s="3">
        <v>0</v>
      </c>
      <c r="BV93" s="3">
        <v>0</v>
      </c>
      <c r="BW93" s="3">
        <v>0</v>
      </c>
      <c r="BX93" s="3">
        <v>0</v>
      </c>
      <c r="BY93" s="3">
        <v>0</v>
      </c>
      <c r="BZ93" s="3">
        <v>0</v>
      </c>
      <c r="CA93" s="3">
        <v>0</v>
      </c>
      <c r="CB93" s="3">
        <v>0</v>
      </c>
      <c r="CC93" s="3">
        <v>0</v>
      </c>
      <c r="CD93" s="3">
        <v>0</v>
      </c>
      <c r="CE93" s="29">
        <v>1500</v>
      </c>
      <c r="CG93" s="3">
        <v>0</v>
      </c>
      <c r="CH93" s="3">
        <v>0</v>
      </c>
      <c r="CI93" s="3">
        <v>1412</v>
      </c>
      <c r="CJ93" s="3">
        <v>0</v>
      </c>
      <c r="CK93" s="3">
        <v>1412</v>
      </c>
      <c r="CM93" s="3">
        <v>0</v>
      </c>
      <c r="CN93" s="3">
        <v>0</v>
      </c>
      <c r="CO93" s="3">
        <v>0</v>
      </c>
      <c r="CQ93" s="3">
        <v>1412</v>
      </c>
      <c r="CR93" s="35">
        <f t="shared" si="12"/>
        <v>0.94133333333333336</v>
      </c>
    </row>
    <row r="94" spans="1:96" hidden="1" outlineLevel="1" x14ac:dyDescent="0.15">
      <c r="A94" s="3" t="s">
        <v>98</v>
      </c>
      <c r="B94" s="10" t="s">
        <v>290</v>
      </c>
      <c r="C94" s="3" t="s">
        <v>291</v>
      </c>
      <c r="D94" s="3">
        <v>0</v>
      </c>
      <c r="E94" s="3">
        <v>0</v>
      </c>
      <c r="F94" s="3">
        <v>52489.65</v>
      </c>
      <c r="G94" s="3">
        <v>0</v>
      </c>
      <c r="I94" s="29">
        <v>0</v>
      </c>
      <c r="J94" s="29">
        <v>0</v>
      </c>
      <c r="K94" s="31"/>
      <c r="L94" s="29"/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75000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3">
        <v>0</v>
      </c>
      <c r="BM94" s="3">
        <v>0</v>
      </c>
      <c r="BN94" s="3">
        <v>0</v>
      </c>
      <c r="BO94" s="3">
        <v>0</v>
      </c>
      <c r="BP94" s="3">
        <v>0</v>
      </c>
      <c r="BQ94" s="3">
        <v>0</v>
      </c>
      <c r="BR94" s="3">
        <v>0</v>
      </c>
      <c r="BS94" s="3">
        <v>0</v>
      </c>
      <c r="BT94" s="3">
        <v>0</v>
      </c>
      <c r="BU94" s="3">
        <v>0</v>
      </c>
      <c r="BV94" s="3">
        <v>0</v>
      </c>
      <c r="BW94" s="3">
        <v>0</v>
      </c>
      <c r="BX94" s="3">
        <v>0</v>
      </c>
      <c r="BY94" s="3">
        <v>0</v>
      </c>
      <c r="BZ94" s="3">
        <v>0</v>
      </c>
      <c r="CA94" s="3">
        <v>0</v>
      </c>
      <c r="CB94" s="3">
        <v>0</v>
      </c>
      <c r="CC94" s="3">
        <v>0</v>
      </c>
      <c r="CD94" s="3">
        <v>0</v>
      </c>
      <c r="CE94" s="29">
        <v>75000</v>
      </c>
      <c r="CG94" s="3">
        <v>0</v>
      </c>
      <c r="CH94" s="3">
        <v>0</v>
      </c>
      <c r="CI94" s="3">
        <v>58267.03</v>
      </c>
      <c r="CJ94" s="3">
        <v>0</v>
      </c>
      <c r="CK94" s="3">
        <v>58267.03</v>
      </c>
      <c r="CM94" s="3">
        <v>0</v>
      </c>
      <c r="CN94" s="3">
        <v>0</v>
      </c>
      <c r="CO94" s="3">
        <v>0</v>
      </c>
      <c r="CQ94" s="3">
        <v>58267.03</v>
      </c>
      <c r="CR94" s="35">
        <f t="shared" si="12"/>
        <v>0.77689373333333334</v>
      </c>
    </row>
    <row r="95" spans="1:96" hidden="1" outlineLevel="1" x14ac:dyDescent="0.15">
      <c r="A95" s="3" t="s">
        <v>99</v>
      </c>
      <c r="B95" s="10" t="s">
        <v>292</v>
      </c>
      <c r="C95" s="3" t="s">
        <v>293</v>
      </c>
      <c r="D95" s="3">
        <v>0</v>
      </c>
      <c r="E95" s="3">
        <v>0</v>
      </c>
      <c r="F95" s="3">
        <v>1149.3500000000001</v>
      </c>
      <c r="G95" s="3">
        <v>0</v>
      </c>
      <c r="I95" s="29">
        <v>0</v>
      </c>
      <c r="J95" s="29">
        <v>0</v>
      </c>
      <c r="K95" s="31"/>
      <c r="L95" s="29"/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2150</v>
      </c>
      <c r="BH95" s="3">
        <v>0</v>
      </c>
      <c r="BI95" s="3">
        <v>0</v>
      </c>
      <c r="BJ95" s="3">
        <v>0</v>
      </c>
      <c r="BK95" s="3">
        <v>0</v>
      </c>
      <c r="BL95" s="3">
        <v>0</v>
      </c>
      <c r="BM95" s="3">
        <v>0</v>
      </c>
      <c r="BN95" s="3">
        <v>0</v>
      </c>
      <c r="BO95" s="3">
        <v>0</v>
      </c>
      <c r="BP95" s="3">
        <v>0</v>
      </c>
      <c r="BQ95" s="3">
        <v>0</v>
      </c>
      <c r="BR95" s="3">
        <v>0</v>
      </c>
      <c r="BS95" s="3">
        <v>0</v>
      </c>
      <c r="BT95" s="3">
        <v>0</v>
      </c>
      <c r="BU95" s="3">
        <v>0</v>
      </c>
      <c r="BV95" s="3">
        <v>0</v>
      </c>
      <c r="BW95" s="3">
        <v>0</v>
      </c>
      <c r="BX95" s="3">
        <v>0</v>
      </c>
      <c r="BY95" s="3">
        <v>0</v>
      </c>
      <c r="BZ95" s="3">
        <v>0</v>
      </c>
      <c r="CA95" s="3">
        <v>0</v>
      </c>
      <c r="CB95" s="3">
        <v>0</v>
      </c>
      <c r="CC95" s="3">
        <v>0</v>
      </c>
      <c r="CD95" s="3">
        <v>0</v>
      </c>
      <c r="CE95" s="29">
        <v>2150</v>
      </c>
      <c r="CG95" s="3">
        <v>0</v>
      </c>
      <c r="CH95" s="3">
        <v>0</v>
      </c>
      <c r="CI95" s="3">
        <v>1287.44</v>
      </c>
      <c r="CJ95" s="3">
        <v>0</v>
      </c>
      <c r="CK95" s="3">
        <v>1287.44</v>
      </c>
      <c r="CM95" s="3">
        <v>0</v>
      </c>
      <c r="CN95" s="3">
        <v>0</v>
      </c>
      <c r="CO95" s="3">
        <v>0</v>
      </c>
      <c r="CQ95" s="3">
        <v>1287.44</v>
      </c>
      <c r="CR95" s="35">
        <f t="shared" si="12"/>
        <v>0.59880930232558138</v>
      </c>
    </row>
    <row r="96" spans="1:96" hidden="1" outlineLevel="1" x14ac:dyDescent="0.15">
      <c r="A96" s="3" t="s">
        <v>100</v>
      </c>
      <c r="B96" s="10" t="s">
        <v>294</v>
      </c>
      <c r="C96" s="3" t="s">
        <v>295</v>
      </c>
      <c r="D96" s="3">
        <v>0</v>
      </c>
      <c r="E96" s="3">
        <v>450</v>
      </c>
      <c r="F96" s="3">
        <v>8880.84</v>
      </c>
      <c r="G96" s="3">
        <v>0</v>
      </c>
      <c r="I96" s="29">
        <v>0</v>
      </c>
      <c r="J96" s="29">
        <v>0</v>
      </c>
      <c r="K96" s="31"/>
      <c r="L96" s="29"/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12000</v>
      </c>
      <c r="BI96" s="3">
        <v>0</v>
      </c>
      <c r="BJ96" s="3">
        <v>0</v>
      </c>
      <c r="BK96" s="3">
        <v>0</v>
      </c>
      <c r="BL96" s="3">
        <v>0</v>
      </c>
      <c r="BM96" s="3">
        <v>0</v>
      </c>
      <c r="BN96" s="3">
        <v>0</v>
      </c>
      <c r="BO96" s="3">
        <v>0</v>
      </c>
      <c r="BP96" s="3">
        <v>0</v>
      </c>
      <c r="BQ96" s="3">
        <v>0</v>
      </c>
      <c r="BR96" s="3">
        <v>0</v>
      </c>
      <c r="BS96" s="3">
        <v>0</v>
      </c>
      <c r="BT96" s="3">
        <v>0</v>
      </c>
      <c r="BU96" s="3">
        <v>0</v>
      </c>
      <c r="BV96" s="3">
        <v>0</v>
      </c>
      <c r="BW96" s="3">
        <v>0</v>
      </c>
      <c r="BX96" s="3">
        <v>0</v>
      </c>
      <c r="BY96" s="3">
        <v>0</v>
      </c>
      <c r="BZ96" s="3">
        <v>0</v>
      </c>
      <c r="CA96" s="3">
        <v>0</v>
      </c>
      <c r="CB96" s="3">
        <v>0</v>
      </c>
      <c r="CC96" s="3">
        <v>0</v>
      </c>
      <c r="CD96" s="3">
        <v>0</v>
      </c>
      <c r="CE96" s="29">
        <v>12000</v>
      </c>
      <c r="CG96" s="3">
        <v>0</v>
      </c>
      <c r="CH96" s="3">
        <v>1050.53</v>
      </c>
      <c r="CI96" s="3">
        <v>4790.2300000000005</v>
      </c>
      <c r="CJ96" s="3">
        <v>0</v>
      </c>
      <c r="CK96" s="3">
        <v>5840.76</v>
      </c>
      <c r="CM96" s="3">
        <v>0</v>
      </c>
      <c r="CN96" s="3">
        <v>30722</v>
      </c>
      <c r="CO96" s="3">
        <v>30722</v>
      </c>
      <c r="CQ96" s="3">
        <v>36562.76</v>
      </c>
      <c r="CR96" s="35">
        <f t="shared" si="12"/>
        <v>3.046896666666667</v>
      </c>
    </row>
    <row r="97" spans="1:97" hidden="1" outlineLevel="1" x14ac:dyDescent="0.15">
      <c r="A97" s="3" t="s">
        <v>101</v>
      </c>
      <c r="B97" s="10" t="s">
        <v>296</v>
      </c>
      <c r="C97" s="3" t="s">
        <v>297</v>
      </c>
      <c r="D97" s="3">
        <v>0</v>
      </c>
      <c r="E97" s="3">
        <v>0</v>
      </c>
      <c r="F97" s="3">
        <v>53445.69</v>
      </c>
      <c r="G97" s="3">
        <v>0</v>
      </c>
      <c r="I97" s="29">
        <v>0</v>
      </c>
      <c r="J97" s="29">
        <v>0</v>
      </c>
      <c r="K97" s="31"/>
      <c r="L97" s="29"/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102600</v>
      </c>
      <c r="BJ97" s="3">
        <v>0</v>
      </c>
      <c r="BK97" s="3">
        <v>0</v>
      </c>
      <c r="BL97" s="3">
        <v>0</v>
      </c>
      <c r="BM97" s="3">
        <v>0</v>
      </c>
      <c r="BN97" s="3">
        <v>0</v>
      </c>
      <c r="BO97" s="3">
        <v>0</v>
      </c>
      <c r="BP97" s="3">
        <v>0</v>
      </c>
      <c r="BQ97" s="3">
        <v>0</v>
      </c>
      <c r="BR97" s="3">
        <v>0</v>
      </c>
      <c r="BS97" s="3">
        <v>0</v>
      </c>
      <c r="BT97" s="3">
        <v>0</v>
      </c>
      <c r="BU97" s="3">
        <v>0</v>
      </c>
      <c r="BV97" s="3">
        <v>0</v>
      </c>
      <c r="BW97" s="3">
        <v>0</v>
      </c>
      <c r="BX97" s="3">
        <v>0</v>
      </c>
      <c r="BY97" s="3">
        <v>0</v>
      </c>
      <c r="BZ97" s="3">
        <v>0</v>
      </c>
      <c r="CA97" s="3">
        <v>0</v>
      </c>
      <c r="CB97" s="3">
        <v>0</v>
      </c>
      <c r="CC97" s="3">
        <v>0</v>
      </c>
      <c r="CD97" s="3">
        <v>0</v>
      </c>
      <c r="CE97" s="29">
        <v>102600</v>
      </c>
      <c r="CG97" s="3">
        <v>0</v>
      </c>
      <c r="CH97" s="3">
        <v>0</v>
      </c>
      <c r="CI97" s="3">
        <v>48675.42</v>
      </c>
      <c r="CJ97" s="3">
        <v>0</v>
      </c>
      <c r="CK97" s="3">
        <v>48675.42</v>
      </c>
      <c r="CM97" s="3">
        <v>0</v>
      </c>
      <c r="CN97" s="3">
        <v>0</v>
      </c>
      <c r="CO97" s="3">
        <v>0</v>
      </c>
      <c r="CQ97" s="3">
        <v>48675.42</v>
      </c>
      <c r="CR97" s="35">
        <f t="shared" si="12"/>
        <v>0.47441929824561402</v>
      </c>
    </row>
    <row r="98" spans="1:97" hidden="1" outlineLevel="1" x14ac:dyDescent="0.15">
      <c r="A98" s="3" t="s">
        <v>102</v>
      </c>
      <c r="B98" s="10" t="s">
        <v>298</v>
      </c>
      <c r="C98" s="3" t="s">
        <v>299</v>
      </c>
      <c r="D98" s="3">
        <v>0</v>
      </c>
      <c r="E98" s="3">
        <v>0</v>
      </c>
      <c r="F98" s="3">
        <v>31207.37</v>
      </c>
      <c r="G98" s="3">
        <v>0</v>
      </c>
      <c r="I98" s="29">
        <v>0</v>
      </c>
      <c r="J98" s="29">
        <v>0</v>
      </c>
      <c r="K98" s="31"/>
      <c r="L98" s="29"/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32000</v>
      </c>
      <c r="BK98" s="3">
        <v>0</v>
      </c>
      <c r="BL98" s="3">
        <v>0</v>
      </c>
      <c r="BM98" s="3">
        <v>0</v>
      </c>
      <c r="BN98" s="3">
        <v>0</v>
      </c>
      <c r="BO98" s="3">
        <v>0</v>
      </c>
      <c r="BP98" s="3">
        <v>0</v>
      </c>
      <c r="BQ98" s="3">
        <v>0</v>
      </c>
      <c r="BR98" s="3">
        <v>0</v>
      </c>
      <c r="BS98" s="3">
        <v>0</v>
      </c>
      <c r="BT98" s="3">
        <v>0</v>
      </c>
      <c r="BU98" s="3">
        <v>0</v>
      </c>
      <c r="BV98" s="3">
        <v>0</v>
      </c>
      <c r="BW98" s="3">
        <v>0</v>
      </c>
      <c r="BX98" s="3">
        <v>0</v>
      </c>
      <c r="BY98" s="3">
        <v>0</v>
      </c>
      <c r="BZ98" s="3">
        <v>0</v>
      </c>
      <c r="CA98" s="3">
        <v>0</v>
      </c>
      <c r="CB98" s="3">
        <v>0</v>
      </c>
      <c r="CC98" s="3">
        <v>0</v>
      </c>
      <c r="CD98" s="3">
        <v>0</v>
      </c>
      <c r="CE98" s="29">
        <v>32000</v>
      </c>
      <c r="CG98" s="3">
        <v>0</v>
      </c>
      <c r="CH98" s="3">
        <v>0</v>
      </c>
      <c r="CI98" s="3">
        <v>19949.52</v>
      </c>
      <c r="CJ98" s="3">
        <v>0</v>
      </c>
      <c r="CK98" s="3">
        <v>19949.52</v>
      </c>
      <c r="CM98" s="3">
        <v>0</v>
      </c>
      <c r="CN98" s="3">
        <v>0</v>
      </c>
      <c r="CO98" s="3">
        <v>0</v>
      </c>
      <c r="CQ98" s="3">
        <v>19949.52</v>
      </c>
      <c r="CR98" s="35">
        <f t="shared" si="12"/>
        <v>0.62342249999999999</v>
      </c>
    </row>
    <row r="99" spans="1:97" hidden="1" outlineLevel="1" x14ac:dyDescent="0.15">
      <c r="A99" s="3" t="s">
        <v>103</v>
      </c>
      <c r="B99" s="10" t="s">
        <v>300</v>
      </c>
      <c r="C99" s="3" t="s">
        <v>301</v>
      </c>
      <c r="D99" s="3">
        <v>0</v>
      </c>
      <c r="E99" s="3">
        <v>0</v>
      </c>
      <c r="F99" s="3">
        <v>916</v>
      </c>
      <c r="G99" s="3">
        <v>0</v>
      </c>
      <c r="I99" s="29">
        <v>0</v>
      </c>
      <c r="J99" s="29">
        <v>0</v>
      </c>
      <c r="K99" s="31"/>
      <c r="L99" s="29"/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3000</v>
      </c>
      <c r="BL99" s="3">
        <v>0</v>
      </c>
      <c r="BM99" s="3">
        <v>0</v>
      </c>
      <c r="BN99" s="3">
        <v>0</v>
      </c>
      <c r="BO99" s="3">
        <v>0</v>
      </c>
      <c r="BP99" s="3">
        <v>0</v>
      </c>
      <c r="BQ99" s="3">
        <v>0</v>
      </c>
      <c r="BR99" s="3">
        <v>0</v>
      </c>
      <c r="BS99" s="3">
        <v>0</v>
      </c>
      <c r="BT99" s="3">
        <v>0</v>
      </c>
      <c r="BU99" s="3">
        <v>0</v>
      </c>
      <c r="BV99" s="3">
        <v>0</v>
      </c>
      <c r="BW99" s="3">
        <v>0</v>
      </c>
      <c r="BX99" s="3">
        <v>0</v>
      </c>
      <c r="BY99" s="3">
        <v>0</v>
      </c>
      <c r="BZ99" s="3">
        <v>0</v>
      </c>
      <c r="CA99" s="3">
        <v>0</v>
      </c>
      <c r="CB99" s="3">
        <v>0</v>
      </c>
      <c r="CC99" s="3">
        <v>0</v>
      </c>
      <c r="CD99" s="3">
        <v>0</v>
      </c>
      <c r="CE99" s="29">
        <v>3000</v>
      </c>
      <c r="CG99" s="3">
        <v>0</v>
      </c>
      <c r="CH99" s="3">
        <v>0</v>
      </c>
      <c r="CI99" s="3">
        <v>1975.49</v>
      </c>
      <c r="CJ99" s="3">
        <v>0</v>
      </c>
      <c r="CK99" s="3">
        <v>1975.49</v>
      </c>
      <c r="CM99" s="3">
        <v>0</v>
      </c>
      <c r="CN99" s="3">
        <v>0</v>
      </c>
      <c r="CO99" s="3">
        <v>0</v>
      </c>
      <c r="CQ99" s="3">
        <v>1975.49</v>
      </c>
      <c r="CR99" s="35">
        <f t="shared" si="12"/>
        <v>0.65849666666666662</v>
      </c>
    </row>
    <row r="100" spans="1:97" hidden="1" outlineLevel="1" x14ac:dyDescent="0.15">
      <c r="A100" s="3" t="s">
        <v>104</v>
      </c>
      <c r="B100" s="10" t="s">
        <v>302</v>
      </c>
      <c r="C100" s="3" t="s">
        <v>303</v>
      </c>
      <c r="D100" s="3">
        <v>0</v>
      </c>
      <c r="E100" s="3">
        <v>0</v>
      </c>
      <c r="F100" s="3">
        <v>0</v>
      </c>
      <c r="G100" s="3">
        <v>0</v>
      </c>
      <c r="I100" s="29">
        <v>0</v>
      </c>
      <c r="J100" s="29">
        <v>0</v>
      </c>
      <c r="K100" s="31"/>
      <c r="L100" s="29"/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3">
        <v>618582</v>
      </c>
      <c r="BM100" s="3">
        <v>0</v>
      </c>
      <c r="BN100" s="3">
        <v>0</v>
      </c>
      <c r="BO100" s="3">
        <v>0</v>
      </c>
      <c r="BP100" s="3">
        <v>0</v>
      </c>
      <c r="BQ100" s="3">
        <v>0</v>
      </c>
      <c r="BR100" s="3">
        <v>0</v>
      </c>
      <c r="BS100" s="3">
        <v>0</v>
      </c>
      <c r="BT100" s="3">
        <v>0</v>
      </c>
      <c r="BU100" s="3">
        <v>0</v>
      </c>
      <c r="BV100" s="3">
        <v>0</v>
      </c>
      <c r="BW100" s="3">
        <v>0</v>
      </c>
      <c r="BX100" s="3">
        <v>0</v>
      </c>
      <c r="BY100" s="3">
        <v>0</v>
      </c>
      <c r="BZ100" s="3">
        <v>0</v>
      </c>
      <c r="CA100" s="3">
        <v>0</v>
      </c>
      <c r="CB100" s="3">
        <v>0</v>
      </c>
      <c r="CC100" s="3">
        <v>0</v>
      </c>
      <c r="CD100" s="3">
        <v>0</v>
      </c>
      <c r="CE100" s="29">
        <v>618582</v>
      </c>
      <c r="CG100" s="3">
        <v>0</v>
      </c>
      <c r="CH100" s="3">
        <v>0</v>
      </c>
      <c r="CI100" s="3">
        <v>0</v>
      </c>
      <c r="CJ100" s="3">
        <v>0</v>
      </c>
      <c r="CK100" s="3">
        <v>0</v>
      </c>
      <c r="CM100" s="3">
        <v>0</v>
      </c>
      <c r="CN100" s="3">
        <v>465729.79000000004</v>
      </c>
      <c r="CO100" s="3">
        <v>465729.79000000004</v>
      </c>
      <c r="CQ100" s="3">
        <v>465729.79000000004</v>
      </c>
      <c r="CR100" s="35">
        <f t="shared" si="12"/>
        <v>0.75289903359619259</v>
      </c>
    </row>
    <row r="101" spans="1:97" hidden="1" outlineLevel="1" x14ac:dyDescent="0.15">
      <c r="A101" s="3" t="s">
        <v>304</v>
      </c>
      <c r="B101" s="10" t="s">
        <v>305</v>
      </c>
      <c r="C101" s="3" t="s">
        <v>306</v>
      </c>
      <c r="D101" s="3">
        <v>0</v>
      </c>
      <c r="E101" s="3">
        <v>0</v>
      </c>
      <c r="F101" s="3">
        <v>0</v>
      </c>
      <c r="G101" s="3">
        <v>0</v>
      </c>
      <c r="I101" s="29">
        <v>0</v>
      </c>
      <c r="J101" s="29">
        <v>0</v>
      </c>
      <c r="K101" s="31"/>
      <c r="L101" s="29"/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3">
        <v>0</v>
      </c>
      <c r="BM101" s="3">
        <v>0</v>
      </c>
      <c r="BN101" s="3">
        <v>0</v>
      </c>
      <c r="BO101" s="3">
        <v>0</v>
      </c>
      <c r="BP101" s="3">
        <v>0</v>
      </c>
      <c r="BQ101" s="3">
        <v>0</v>
      </c>
      <c r="BR101" s="3">
        <v>0</v>
      </c>
      <c r="BS101" s="3">
        <v>0</v>
      </c>
      <c r="BT101" s="3">
        <v>0</v>
      </c>
      <c r="BU101" s="3">
        <v>0</v>
      </c>
      <c r="BV101" s="3">
        <v>0</v>
      </c>
      <c r="BW101" s="3">
        <v>0</v>
      </c>
      <c r="BX101" s="3">
        <v>0</v>
      </c>
      <c r="BY101" s="3">
        <v>0</v>
      </c>
      <c r="BZ101" s="3">
        <v>0</v>
      </c>
      <c r="CA101" s="3">
        <v>0</v>
      </c>
      <c r="CB101" s="3">
        <v>0</v>
      </c>
      <c r="CC101" s="3">
        <v>0</v>
      </c>
      <c r="CD101" s="3">
        <v>0</v>
      </c>
      <c r="CE101" s="29">
        <v>0</v>
      </c>
      <c r="CG101" s="3">
        <v>0</v>
      </c>
      <c r="CH101" s="3">
        <v>0</v>
      </c>
      <c r="CI101" s="3">
        <v>0</v>
      </c>
      <c r="CJ101" s="3">
        <v>0</v>
      </c>
      <c r="CK101" s="3">
        <v>0</v>
      </c>
      <c r="CM101" s="3">
        <v>0</v>
      </c>
      <c r="CN101" s="3">
        <v>0</v>
      </c>
      <c r="CO101" s="3">
        <v>0</v>
      </c>
      <c r="CQ101" s="3">
        <v>0</v>
      </c>
      <c r="CR101" s="35" t="str">
        <f t="shared" si="12"/>
        <v>n/a</v>
      </c>
    </row>
    <row r="102" spans="1:97" hidden="1" outlineLevel="1" x14ac:dyDescent="0.15">
      <c r="A102" s="3" t="s">
        <v>105</v>
      </c>
      <c r="B102" s="10" t="s">
        <v>307</v>
      </c>
      <c r="C102" s="3" t="s">
        <v>308</v>
      </c>
      <c r="D102" s="3">
        <v>0</v>
      </c>
      <c r="E102" s="3">
        <v>0</v>
      </c>
      <c r="F102" s="3">
        <v>0</v>
      </c>
      <c r="G102" s="3">
        <v>0</v>
      </c>
      <c r="I102" s="29">
        <v>0</v>
      </c>
      <c r="J102" s="29">
        <v>0</v>
      </c>
      <c r="K102" s="31"/>
      <c r="L102" s="29"/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3">
        <v>0</v>
      </c>
      <c r="BL102" s="3">
        <v>0</v>
      </c>
      <c r="BM102" s="3">
        <v>747186</v>
      </c>
      <c r="BN102" s="3">
        <v>0</v>
      </c>
      <c r="BO102" s="3">
        <v>0</v>
      </c>
      <c r="BP102" s="3">
        <v>0</v>
      </c>
      <c r="BQ102" s="3">
        <v>0</v>
      </c>
      <c r="BR102" s="3">
        <v>0</v>
      </c>
      <c r="BS102" s="3">
        <v>0</v>
      </c>
      <c r="BT102" s="3">
        <v>0</v>
      </c>
      <c r="BU102" s="3">
        <v>0</v>
      </c>
      <c r="BV102" s="3">
        <v>0</v>
      </c>
      <c r="BW102" s="3">
        <v>0</v>
      </c>
      <c r="BX102" s="3">
        <v>0</v>
      </c>
      <c r="BY102" s="3">
        <v>0</v>
      </c>
      <c r="BZ102" s="3">
        <v>0</v>
      </c>
      <c r="CA102" s="3">
        <v>0</v>
      </c>
      <c r="CB102" s="3">
        <v>0</v>
      </c>
      <c r="CC102" s="3">
        <v>0</v>
      </c>
      <c r="CD102" s="3">
        <v>0</v>
      </c>
      <c r="CE102" s="29">
        <v>747186</v>
      </c>
      <c r="CG102" s="3">
        <v>0</v>
      </c>
      <c r="CH102" s="3">
        <v>0</v>
      </c>
      <c r="CI102" s="3">
        <v>0</v>
      </c>
      <c r="CJ102" s="3">
        <v>0</v>
      </c>
      <c r="CK102" s="3">
        <v>0</v>
      </c>
      <c r="CM102" s="3">
        <v>0</v>
      </c>
      <c r="CN102" s="3">
        <v>615471.95000000007</v>
      </c>
      <c r="CO102" s="3">
        <v>615471.95000000007</v>
      </c>
      <c r="CQ102" s="3">
        <v>615471.95000000007</v>
      </c>
      <c r="CR102" s="35">
        <f t="shared" si="12"/>
        <v>0.8237198635948747</v>
      </c>
    </row>
    <row r="103" spans="1:97" hidden="1" outlineLevel="1" x14ac:dyDescent="0.15">
      <c r="A103" s="3" t="s">
        <v>122</v>
      </c>
      <c r="B103" s="10" t="s">
        <v>309</v>
      </c>
      <c r="C103" s="3" t="s">
        <v>164</v>
      </c>
      <c r="D103" s="3">
        <v>0</v>
      </c>
      <c r="E103" s="3">
        <v>0</v>
      </c>
      <c r="F103" s="3">
        <v>2003175.9</v>
      </c>
      <c r="G103" s="3">
        <v>0</v>
      </c>
      <c r="I103" s="29">
        <v>0</v>
      </c>
      <c r="J103" s="29">
        <v>0</v>
      </c>
      <c r="K103" s="31"/>
      <c r="L103" s="29"/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v>0</v>
      </c>
      <c r="AE103" s="3">
        <v>0</v>
      </c>
      <c r="AF103" s="3">
        <v>0</v>
      </c>
      <c r="AG103" s="3">
        <v>0</v>
      </c>
      <c r="AH103" s="3">
        <v>0</v>
      </c>
      <c r="AI103" s="3">
        <v>0</v>
      </c>
      <c r="AJ103" s="3">
        <v>0</v>
      </c>
      <c r="AK103" s="3">
        <v>0</v>
      </c>
      <c r="AL103" s="3">
        <v>0</v>
      </c>
      <c r="AM103" s="3">
        <v>0</v>
      </c>
      <c r="AN103" s="3">
        <v>0</v>
      </c>
      <c r="AO103" s="3">
        <v>0</v>
      </c>
      <c r="AP103" s="3">
        <v>0</v>
      </c>
      <c r="AQ103" s="3">
        <v>0</v>
      </c>
      <c r="AR103" s="3">
        <v>0</v>
      </c>
      <c r="AS103" s="3">
        <v>0</v>
      </c>
      <c r="AT103" s="3">
        <v>0</v>
      </c>
      <c r="AU103" s="3">
        <v>0</v>
      </c>
      <c r="AV103" s="3">
        <v>0</v>
      </c>
      <c r="AW103" s="3">
        <v>0</v>
      </c>
      <c r="AX103" s="3">
        <v>0</v>
      </c>
      <c r="AY103" s="3">
        <v>0</v>
      </c>
      <c r="AZ103" s="3">
        <v>0</v>
      </c>
      <c r="BA103" s="3">
        <v>0</v>
      </c>
      <c r="BB103" s="3">
        <v>0</v>
      </c>
      <c r="BC103" s="3">
        <v>0</v>
      </c>
      <c r="BD103" s="3">
        <v>0</v>
      </c>
      <c r="BE103" s="3">
        <v>0</v>
      </c>
      <c r="BF103" s="3">
        <v>0</v>
      </c>
      <c r="BG103" s="3">
        <v>0</v>
      </c>
      <c r="BH103" s="3">
        <v>0</v>
      </c>
      <c r="BI103" s="3">
        <v>0</v>
      </c>
      <c r="BJ103" s="3">
        <v>0</v>
      </c>
      <c r="BK103" s="3">
        <v>0</v>
      </c>
      <c r="BL103" s="3">
        <v>0</v>
      </c>
      <c r="BM103" s="3">
        <v>0</v>
      </c>
      <c r="BN103" s="3">
        <v>0</v>
      </c>
      <c r="BO103" s="3">
        <v>0</v>
      </c>
      <c r="BP103" s="3">
        <v>0</v>
      </c>
      <c r="BQ103" s="3">
        <v>0</v>
      </c>
      <c r="BR103" s="3">
        <v>0</v>
      </c>
      <c r="BS103" s="3">
        <v>0</v>
      </c>
      <c r="BT103" s="3">
        <v>0</v>
      </c>
      <c r="BU103" s="3">
        <v>0</v>
      </c>
      <c r="BV103" s="3">
        <v>0</v>
      </c>
      <c r="BW103" s="3">
        <v>0</v>
      </c>
      <c r="BX103" s="3">
        <v>0</v>
      </c>
      <c r="BY103" s="3">
        <v>0</v>
      </c>
      <c r="BZ103" s="3">
        <v>0</v>
      </c>
      <c r="CA103" s="3">
        <v>0</v>
      </c>
      <c r="CB103" s="3">
        <v>0</v>
      </c>
      <c r="CC103" s="3">
        <v>0</v>
      </c>
      <c r="CD103" s="3">
        <v>1984170</v>
      </c>
      <c r="CE103" s="29">
        <v>1984170</v>
      </c>
      <c r="CG103" s="3">
        <v>0</v>
      </c>
      <c r="CH103" s="3">
        <v>0</v>
      </c>
      <c r="CI103" s="3">
        <v>2087375.21</v>
      </c>
      <c r="CJ103" s="3">
        <v>0</v>
      </c>
      <c r="CK103" s="3">
        <v>2087375.21</v>
      </c>
      <c r="CM103" s="3">
        <v>0</v>
      </c>
      <c r="CN103" s="3">
        <v>0</v>
      </c>
      <c r="CO103" s="3">
        <v>0</v>
      </c>
      <c r="CQ103" s="3">
        <v>2087375.21</v>
      </c>
      <c r="CR103" s="35">
        <f t="shared" si="12"/>
        <v>1.0520142981700156</v>
      </c>
    </row>
    <row r="104" spans="1:97" s="4" customFormat="1" collapsed="1" x14ac:dyDescent="0.15">
      <c r="A104" s="5" t="s">
        <v>19</v>
      </c>
      <c r="B104" s="11"/>
      <c r="C104" s="2" t="s">
        <v>13</v>
      </c>
      <c r="D104" s="5">
        <v>76952.17</v>
      </c>
      <c r="E104" s="5">
        <v>848.35</v>
      </c>
      <c r="F104" s="5">
        <v>3686013.63</v>
      </c>
      <c r="G104" s="5">
        <v>3000</v>
      </c>
      <c r="H104" s="5"/>
      <c r="I104" s="5">
        <v>0</v>
      </c>
      <c r="J104" s="5">
        <v>0</v>
      </c>
      <c r="K104" s="5"/>
      <c r="L104" s="7"/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0</v>
      </c>
      <c r="AC104" s="5">
        <v>0</v>
      </c>
      <c r="AD104" s="5">
        <v>0</v>
      </c>
      <c r="AE104" s="5">
        <v>0</v>
      </c>
      <c r="AF104" s="5">
        <v>0</v>
      </c>
      <c r="AG104" s="5">
        <v>0</v>
      </c>
      <c r="AH104" s="5">
        <v>5850</v>
      </c>
      <c r="AI104" s="5">
        <v>32360</v>
      </c>
      <c r="AJ104" s="5">
        <v>33150</v>
      </c>
      <c r="AK104" s="5">
        <v>3400</v>
      </c>
      <c r="AL104" s="5">
        <v>61125</v>
      </c>
      <c r="AM104" s="5">
        <v>48330</v>
      </c>
      <c r="AN104" s="5">
        <v>55220</v>
      </c>
      <c r="AO104" s="5">
        <v>29500</v>
      </c>
      <c r="AP104" s="5">
        <v>22500</v>
      </c>
      <c r="AQ104" s="5">
        <v>12500</v>
      </c>
      <c r="AR104" s="5">
        <v>679375</v>
      </c>
      <c r="AS104" s="5">
        <v>11000</v>
      </c>
      <c r="AT104" s="5">
        <v>24600</v>
      </c>
      <c r="AU104" s="5">
        <v>671597</v>
      </c>
      <c r="AV104" s="5">
        <v>3000</v>
      </c>
      <c r="AW104" s="5">
        <v>36000</v>
      </c>
      <c r="AX104" s="5">
        <v>73500</v>
      </c>
      <c r="AY104" s="5">
        <v>180000</v>
      </c>
      <c r="AZ104" s="5">
        <v>88850</v>
      </c>
      <c r="BA104" s="5">
        <v>12600</v>
      </c>
      <c r="BB104" s="5">
        <v>16720</v>
      </c>
      <c r="BC104" s="5">
        <v>41500</v>
      </c>
      <c r="BD104" s="5">
        <v>275000</v>
      </c>
      <c r="BE104" s="5">
        <v>1500</v>
      </c>
      <c r="BF104" s="5">
        <v>75000</v>
      </c>
      <c r="BG104" s="5">
        <v>2150</v>
      </c>
      <c r="BH104" s="5">
        <v>12000</v>
      </c>
      <c r="BI104" s="5">
        <v>102600</v>
      </c>
      <c r="BJ104" s="5">
        <v>32000</v>
      </c>
      <c r="BK104" s="5">
        <v>3000</v>
      </c>
      <c r="BL104" s="5">
        <v>618582</v>
      </c>
      <c r="BM104" s="5">
        <v>747186</v>
      </c>
      <c r="BN104" s="5">
        <v>0</v>
      </c>
      <c r="BO104" s="5">
        <v>0</v>
      </c>
      <c r="BP104" s="5">
        <v>0</v>
      </c>
      <c r="BQ104" s="5">
        <v>0</v>
      </c>
      <c r="BR104" s="5">
        <v>0</v>
      </c>
      <c r="BS104" s="5">
        <v>0</v>
      </c>
      <c r="BT104" s="5">
        <v>0</v>
      </c>
      <c r="BU104" s="5">
        <v>0</v>
      </c>
      <c r="BV104" s="5">
        <v>0</v>
      </c>
      <c r="BW104" s="5">
        <v>0</v>
      </c>
      <c r="BX104" s="5">
        <v>0</v>
      </c>
      <c r="BY104" s="5">
        <v>0</v>
      </c>
      <c r="BZ104" s="5">
        <v>0</v>
      </c>
      <c r="CA104" s="5">
        <v>0</v>
      </c>
      <c r="CB104" s="5">
        <v>0</v>
      </c>
      <c r="CC104" s="5">
        <v>0</v>
      </c>
      <c r="CD104" s="5">
        <v>1984170</v>
      </c>
      <c r="CE104" s="5">
        <v>5995865</v>
      </c>
      <c r="CF104" s="7"/>
      <c r="CG104" s="5">
        <v>145327.35999999999</v>
      </c>
      <c r="CH104" s="5">
        <v>2170.4</v>
      </c>
      <c r="CI104" s="5">
        <v>4340885.87</v>
      </c>
      <c r="CJ104" s="5">
        <v>0</v>
      </c>
      <c r="CK104" s="5">
        <v>4488383.629999999</v>
      </c>
      <c r="CL104" s="2"/>
      <c r="CM104" s="5">
        <v>0</v>
      </c>
      <c r="CN104" s="5">
        <v>1111923.7400000002</v>
      </c>
      <c r="CO104" s="5">
        <v>1111923.7400000002</v>
      </c>
      <c r="CQ104" s="5">
        <v>5600307.3699999982</v>
      </c>
      <c r="CR104" s="41">
        <f t="shared" si="12"/>
        <v>0.93402826281112039</v>
      </c>
      <c r="CS104" s="38"/>
    </row>
    <row r="105" spans="1:97" x14ac:dyDescent="0.15">
      <c r="H105" s="7"/>
      <c r="I105" s="7"/>
      <c r="J105" s="7"/>
      <c r="K105" s="7"/>
      <c r="L105" s="7"/>
      <c r="CE105" s="7"/>
      <c r="CF105" s="7"/>
      <c r="CK105" s="7"/>
      <c r="CO105" s="7"/>
    </row>
    <row r="106" spans="1:97" hidden="1" outlineLevel="1" x14ac:dyDescent="0.15">
      <c r="A106" s="3" t="s">
        <v>106</v>
      </c>
      <c r="B106" s="10" t="s">
        <v>310</v>
      </c>
      <c r="C106" s="3" t="s">
        <v>311</v>
      </c>
      <c r="D106" s="3">
        <v>0</v>
      </c>
      <c r="E106" s="3">
        <v>0</v>
      </c>
      <c r="F106" s="3">
        <v>0</v>
      </c>
      <c r="G106" s="3">
        <v>0</v>
      </c>
      <c r="I106" s="29">
        <v>0</v>
      </c>
      <c r="J106" s="29">
        <v>0</v>
      </c>
      <c r="K106" s="31"/>
      <c r="L106" s="29"/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v>0</v>
      </c>
      <c r="AU106" s="3">
        <v>0</v>
      </c>
      <c r="AV106" s="3">
        <v>0</v>
      </c>
      <c r="AW106" s="3">
        <v>0</v>
      </c>
      <c r="AX106" s="3">
        <v>0</v>
      </c>
      <c r="AY106" s="3">
        <v>0</v>
      </c>
      <c r="AZ106" s="3">
        <v>0</v>
      </c>
      <c r="BA106" s="3">
        <v>0</v>
      </c>
      <c r="BB106" s="3">
        <v>0</v>
      </c>
      <c r="BC106" s="3">
        <v>0</v>
      </c>
      <c r="BD106" s="3">
        <v>0</v>
      </c>
      <c r="BE106" s="3">
        <v>0</v>
      </c>
      <c r="BF106" s="3">
        <v>0</v>
      </c>
      <c r="BG106" s="3">
        <v>0</v>
      </c>
      <c r="BH106" s="3">
        <v>0</v>
      </c>
      <c r="BI106" s="3">
        <v>0</v>
      </c>
      <c r="BJ106" s="3">
        <v>0</v>
      </c>
      <c r="BK106" s="3">
        <v>0</v>
      </c>
      <c r="BL106" s="3">
        <v>0</v>
      </c>
      <c r="BM106" s="3">
        <v>0</v>
      </c>
      <c r="BN106" s="3">
        <v>418286</v>
      </c>
      <c r="BO106" s="3">
        <v>0</v>
      </c>
      <c r="BP106" s="3">
        <v>0</v>
      </c>
      <c r="BQ106" s="3">
        <v>0</v>
      </c>
      <c r="BR106" s="3">
        <v>0</v>
      </c>
      <c r="BS106" s="3">
        <v>0</v>
      </c>
      <c r="BT106" s="3">
        <v>0</v>
      </c>
      <c r="BU106" s="3">
        <v>0</v>
      </c>
      <c r="BV106" s="3">
        <v>0</v>
      </c>
      <c r="BW106" s="3">
        <v>0</v>
      </c>
      <c r="BX106" s="3">
        <v>0</v>
      </c>
      <c r="BY106" s="3">
        <v>0</v>
      </c>
      <c r="BZ106" s="3">
        <v>0</v>
      </c>
      <c r="CA106" s="3">
        <v>0</v>
      </c>
      <c r="CB106" s="3">
        <v>0</v>
      </c>
      <c r="CC106" s="3">
        <v>0</v>
      </c>
      <c r="CD106" s="3">
        <v>0</v>
      </c>
      <c r="CE106" s="29">
        <v>418286</v>
      </c>
      <c r="CG106" s="3">
        <v>0</v>
      </c>
      <c r="CH106" s="3">
        <v>0</v>
      </c>
      <c r="CI106" s="3">
        <v>0</v>
      </c>
      <c r="CJ106" s="3">
        <v>0</v>
      </c>
      <c r="CK106" s="3">
        <v>0</v>
      </c>
      <c r="CM106" s="3">
        <v>0</v>
      </c>
      <c r="CN106" s="3">
        <v>0</v>
      </c>
      <c r="CO106" s="3">
        <v>0</v>
      </c>
      <c r="CQ106" s="3">
        <v>0</v>
      </c>
      <c r="CR106" s="35">
        <f t="shared" ref="CR106:CR123" si="13">IF(CE106=0,"n/a",CQ106/(CE106))</f>
        <v>0</v>
      </c>
    </row>
    <row r="107" spans="1:97" hidden="1" outlineLevel="1" x14ac:dyDescent="0.15">
      <c r="A107" s="3" t="s">
        <v>312</v>
      </c>
      <c r="B107" s="10" t="s">
        <v>313</v>
      </c>
      <c r="C107" s="3" t="s">
        <v>314</v>
      </c>
      <c r="D107" s="3">
        <v>0</v>
      </c>
      <c r="E107" s="3">
        <v>0</v>
      </c>
      <c r="F107" s="3">
        <v>0</v>
      </c>
      <c r="G107" s="3">
        <v>0</v>
      </c>
      <c r="I107" s="29">
        <v>0</v>
      </c>
      <c r="J107" s="29">
        <v>0</v>
      </c>
      <c r="K107" s="31"/>
      <c r="L107" s="29"/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s="3">
        <v>0</v>
      </c>
      <c r="AE107" s="3">
        <v>0</v>
      </c>
      <c r="AF107" s="3">
        <v>0</v>
      </c>
      <c r="AG107" s="3">
        <v>0</v>
      </c>
      <c r="AH107" s="3">
        <v>0</v>
      </c>
      <c r="AI107" s="3">
        <v>0</v>
      </c>
      <c r="AJ107" s="3">
        <v>0</v>
      </c>
      <c r="AK107" s="3">
        <v>0</v>
      </c>
      <c r="AL107" s="3">
        <v>0</v>
      </c>
      <c r="AM107" s="3">
        <v>0</v>
      </c>
      <c r="AN107" s="3">
        <v>0</v>
      </c>
      <c r="AO107" s="3">
        <v>0</v>
      </c>
      <c r="AP107" s="3">
        <v>0</v>
      </c>
      <c r="AQ107" s="3">
        <v>0</v>
      </c>
      <c r="AR107" s="3">
        <v>0</v>
      </c>
      <c r="AS107" s="3">
        <v>0</v>
      </c>
      <c r="AT107" s="3">
        <v>0</v>
      </c>
      <c r="AU107" s="3">
        <v>0</v>
      </c>
      <c r="AV107" s="3">
        <v>0</v>
      </c>
      <c r="AW107" s="3">
        <v>0</v>
      </c>
      <c r="AX107" s="3">
        <v>0</v>
      </c>
      <c r="AY107" s="3">
        <v>0</v>
      </c>
      <c r="AZ107" s="3">
        <v>0</v>
      </c>
      <c r="BA107" s="3">
        <v>0</v>
      </c>
      <c r="BB107" s="3">
        <v>0</v>
      </c>
      <c r="BC107" s="3">
        <v>0</v>
      </c>
      <c r="BD107" s="3">
        <v>0</v>
      </c>
      <c r="BE107" s="3">
        <v>0</v>
      </c>
      <c r="BF107" s="3">
        <v>0</v>
      </c>
      <c r="BG107" s="3">
        <v>0</v>
      </c>
      <c r="BH107" s="3">
        <v>0</v>
      </c>
      <c r="BI107" s="3">
        <v>0</v>
      </c>
      <c r="BJ107" s="3">
        <v>0</v>
      </c>
      <c r="BK107" s="3">
        <v>0</v>
      </c>
      <c r="BL107" s="3">
        <v>0</v>
      </c>
      <c r="BM107" s="3">
        <v>0</v>
      </c>
      <c r="BN107" s="3">
        <v>0</v>
      </c>
      <c r="BO107" s="3">
        <v>0</v>
      </c>
      <c r="BP107" s="3">
        <v>0</v>
      </c>
      <c r="BQ107" s="3">
        <v>0</v>
      </c>
      <c r="BR107" s="3">
        <v>0</v>
      </c>
      <c r="BS107" s="3">
        <v>0</v>
      </c>
      <c r="BT107" s="3">
        <v>0</v>
      </c>
      <c r="BU107" s="3">
        <v>0</v>
      </c>
      <c r="BV107" s="3">
        <v>0</v>
      </c>
      <c r="BW107" s="3">
        <v>0</v>
      </c>
      <c r="BX107" s="3">
        <v>0</v>
      </c>
      <c r="BY107" s="3">
        <v>0</v>
      </c>
      <c r="BZ107" s="3">
        <v>0</v>
      </c>
      <c r="CA107" s="3">
        <v>0</v>
      </c>
      <c r="CB107" s="3">
        <v>0</v>
      </c>
      <c r="CC107" s="3">
        <v>0</v>
      </c>
      <c r="CD107" s="3">
        <v>0</v>
      </c>
      <c r="CE107" s="29">
        <v>0</v>
      </c>
      <c r="CG107" s="3">
        <v>0</v>
      </c>
      <c r="CH107" s="3">
        <v>0</v>
      </c>
      <c r="CI107" s="3">
        <v>0</v>
      </c>
      <c r="CJ107" s="3">
        <v>0</v>
      </c>
      <c r="CK107" s="3">
        <v>0</v>
      </c>
      <c r="CM107" s="3">
        <v>0</v>
      </c>
      <c r="CN107" s="3">
        <v>0</v>
      </c>
      <c r="CO107" s="3">
        <v>0</v>
      </c>
      <c r="CQ107" s="3">
        <v>0</v>
      </c>
      <c r="CR107" s="35" t="str">
        <f t="shared" si="13"/>
        <v>n/a</v>
      </c>
    </row>
    <row r="108" spans="1:97" hidden="1" outlineLevel="1" x14ac:dyDescent="0.15">
      <c r="A108" s="3" t="s">
        <v>315</v>
      </c>
      <c r="B108" s="10" t="s">
        <v>316</v>
      </c>
      <c r="C108" s="3" t="s">
        <v>317</v>
      </c>
      <c r="D108" s="3">
        <v>0</v>
      </c>
      <c r="E108" s="3">
        <v>0</v>
      </c>
      <c r="F108" s="3">
        <v>6124.77</v>
      </c>
      <c r="G108" s="3">
        <v>0</v>
      </c>
      <c r="I108" s="29">
        <v>0</v>
      </c>
      <c r="J108" s="29">
        <v>0</v>
      </c>
      <c r="K108" s="31"/>
      <c r="L108" s="29"/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  <c r="AC108" s="3">
        <v>0</v>
      </c>
      <c r="AD108" s="3">
        <v>0</v>
      </c>
      <c r="AE108" s="3">
        <v>0</v>
      </c>
      <c r="AF108" s="3">
        <v>0</v>
      </c>
      <c r="AG108" s="3">
        <v>0</v>
      </c>
      <c r="AH108" s="3">
        <v>0</v>
      </c>
      <c r="AI108" s="3">
        <v>0</v>
      </c>
      <c r="AJ108" s="3">
        <v>0</v>
      </c>
      <c r="AK108" s="3">
        <v>0</v>
      </c>
      <c r="AL108" s="3">
        <v>0</v>
      </c>
      <c r="AM108" s="3">
        <v>0</v>
      </c>
      <c r="AN108" s="3">
        <v>0</v>
      </c>
      <c r="AO108" s="3">
        <v>0</v>
      </c>
      <c r="AP108" s="3">
        <v>0</v>
      </c>
      <c r="AQ108" s="3">
        <v>0</v>
      </c>
      <c r="AR108" s="3">
        <v>0</v>
      </c>
      <c r="AS108" s="3">
        <v>0</v>
      </c>
      <c r="AT108" s="3">
        <v>0</v>
      </c>
      <c r="AU108" s="3">
        <v>0</v>
      </c>
      <c r="AV108" s="3">
        <v>0</v>
      </c>
      <c r="AW108" s="3">
        <v>0</v>
      </c>
      <c r="AX108" s="3">
        <v>0</v>
      </c>
      <c r="AY108" s="3">
        <v>0</v>
      </c>
      <c r="AZ108" s="3">
        <v>0</v>
      </c>
      <c r="BA108" s="3">
        <v>0</v>
      </c>
      <c r="BB108" s="3">
        <v>0</v>
      </c>
      <c r="BC108" s="3">
        <v>0</v>
      </c>
      <c r="BD108" s="3">
        <v>0</v>
      </c>
      <c r="BE108" s="3">
        <v>0</v>
      </c>
      <c r="BF108" s="3">
        <v>0</v>
      </c>
      <c r="BG108" s="3">
        <v>0</v>
      </c>
      <c r="BH108" s="3">
        <v>0</v>
      </c>
      <c r="BI108" s="3">
        <v>0</v>
      </c>
      <c r="BJ108" s="3">
        <v>0</v>
      </c>
      <c r="BK108" s="3">
        <v>0</v>
      </c>
      <c r="BL108" s="3">
        <v>0</v>
      </c>
      <c r="BM108" s="3">
        <v>0</v>
      </c>
      <c r="BN108" s="3">
        <v>0</v>
      </c>
      <c r="BO108" s="3">
        <v>0</v>
      </c>
      <c r="BP108" s="3">
        <v>0</v>
      </c>
      <c r="BQ108" s="3">
        <v>0</v>
      </c>
      <c r="BR108" s="3">
        <v>0</v>
      </c>
      <c r="BS108" s="3">
        <v>0</v>
      </c>
      <c r="BT108" s="3">
        <v>0</v>
      </c>
      <c r="BU108" s="3">
        <v>0</v>
      </c>
      <c r="BV108" s="3">
        <v>0</v>
      </c>
      <c r="BW108" s="3">
        <v>0</v>
      </c>
      <c r="BX108" s="3">
        <v>0</v>
      </c>
      <c r="BY108" s="3">
        <v>0</v>
      </c>
      <c r="BZ108" s="3">
        <v>0</v>
      </c>
      <c r="CA108" s="3">
        <v>0</v>
      </c>
      <c r="CB108" s="3">
        <v>0</v>
      </c>
      <c r="CC108" s="3">
        <v>0</v>
      </c>
      <c r="CD108" s="3">
        <v>0</v>
      </c>
      <c r="CE108" s="29">
        <v>0</v>
      </c>
      <c r="CG108" s="3">
        <v>0</v>
      </c>
      <c r="CH108" s="3">
        <v>0</v>
      </c>
      <c r="CI108" s="3">
        <v>1152.42</v>
      </c>
      <c r="CJ108" s="3">
        <v>0</v>
      </c>
      <c r="CK108" s="3">
        <v>1152.42</v>
      </c>
      <c r="CM108" s="3">
        <v>0</v>
      </c>
      <c r="CN108" s="3">
        <v>0</v>
      </c>
      <c r="CO108" s="3">
        <v>0</v>
      </c>
      <c r="CQ108" s="3">
        <v>1152.42</v>
      </c>
      <c r="CR108" s="35" t="str">
        <f t="shared" si="13"/>
        <v>n/a</v>
      </c>
    </row>
    <row r="109" spans="1:97" hidden="1" outlineLevel="1" x14ac:dyDescent="0.15">
      <c r="A109" s="3" t="s">
        <v>107</v>
      </c>
      <c r="B109" s="10" t="s">
        <v>318</v>
      </c>
      <c r="C109" s="3" t="s">
        <v>319</v>
      </c>
      <c r="D109" s="3">
        <v>0</v>
      </c>
      <c r="E109" s="3">
        <v>0</v>
      </c>
      <c r="F109" s="3">
        <v>43843.88</v>
      </c>
      <c r="G109" s="3">
        <v>0</v>
      </c>
      <c r="I109" s="29">
        <v>0</v>
      </c>
      <c r="J109" s="29">
        <v>0</v>
      </c>
      <c r="K109" s="31"/>
      <c r="L109" s="29"/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C109" s="3">
        <v>0</v>
      </c>
      <c r="AD109" s="3">
        <v>0</v>
      </c>
      <c r="AE109" s="3">
        <v>0</v>
      </c>
      <c r="AF109" s="3">
        <v>0</v>
      </c>
      <c r="AG109" s="3">
        <v>0</v>
      </c>
      <c r="AH109" s="3">
        <v>0</v>
      </c>
      <c r="AI109" s="3">
        <v>0</v>
      </c>
      <c r="AJ109" s="3">
        <v>0</v>
      </c>
      <c r="AK109" s="3">
        <v>0</v>
      </c>
      <c r="AL109" s="3">
        <v>0</v>
      </c>
      <c r="AM109" s="3">
        <v>0</v>
      </c>
      <c r="AN109" s="3">
        <v>0</v>
      </c>
      <c r="AO109" s="3">
        <v>0</v>
      </c>
      <c r="AP109" s="3">
        <v>0</v>
      </c>
      <c r="AQ109" s="3">
        <v>0</v>
      </c>
      <c r="AR109" s="3">
        <v>0</v>
      </c>
      <c r="AS109" s="3">
        <v>0</v>
      </c>
      <c r="AT109" s="3">
        <v>0</v>
      </c>
      <c r="AU109" s="3">
        <v>0</v>
      </c>
      <c r="AV109" s="3">
        <v>0</v>
      </c>
      <c r="AW109" s="3">
        <v>0</v>
      </c>
      <c r="AX109" s="3">
        <v>0</v>
      </c>
      <c r="AY109" s="3">
        <v>0</v>
      </c>
      <c r="AZ109" s="3">
        <v>0</v>
      </c>
      <c r="BA109" s="3">
        <v>0</v>
      </c>
      <c r="BB109" s="3">
        <v>0</v>
      </c>
      <c r="BC109" s="3">
        <v>0</v>
      </c>
      <c r="BD109" s="3">
        <v>0</v>
      </c>
      <c r="BE109" s="3">
        <v>0</v>
      </c>
      <c r="BF109" s="3">
        <v>0</v>
      </c>
      <c r="BG109" s="3">
        <v>0</v>
      </c>
      <c r="BH109" s="3">
        <v>0</v>
      </c>
      <c r="BI109" s="3">
        <v>0</v>
      </c>
      <c r="BJ109" s="3">
        <v>0</v>
      </c>
      <c r="BK109" s="3">
        <v>0</v>
      </c>
      <c r="BL109" s="3">
        <v>0</v>
      </c>
      <c r="BM109" s="3">
        <v>0</v>
      </c>
      <c r="BN109" s="3">
        <v>0</v>
      </c>
      <c r="BO109" s="3">
        <v>47492</v>
      </c>
      <c r="BP109" s="3">
        <v>0</v>
      </c>
      <c r="BQ109" s="3">
        <v>0</v>
      </c>
      <c r="BR109" s="3">
        <v>0</v>
      </c>
      <c r="BS109" s="3">
        <v>0</v>
      </c>
      <c r="BT109" s="3">
        <v>0</v>
      </c>
      <c r="BU109" s="3">
        <v>0</v>
      </c>
      <c r="BV109" s="3">
        <v>0</v>
      </c>
      <c r="BW109" s="3">
        <v>0</v>
      </c>
      <c r="BX109" s="3">
        <v>0</v>
      </c>
      <c r="BY109" s="3">
        <v>0</v>
      </c>
      <c r="BZ109" s="3">
        <v>0</v>
      </c>
      <c r="CA109" s="3">
        <v>0</v>
      </c>
      <c r="CB109" s="3">
        <v>0</v>
      </c>
      <c r="CC109" s="3">
        <v>0</v>
      </c>
      <c r="CD109" s="3">
        <v>0</v>
      </c>
      <c r="CE109" s="29">
        <v>47492</v>
      </c>
      <c r="CG109" s="3">
        <v>0</v>
      </c>
      <c r="CH109" s="3">
        <v>0</v>
      </c>
      <c r="CI109" s="3">
        <v>47745.32</v>
      </c>
      <c r="CJ109" s="3">
        <v>0</v>
      </c>
      <c r="CK109" s="3">
        <v>47745.32</v>
      </c>
      <c r="CM109" s="3">
        <v>0</v>
      </c>
      <c r="CN109" s="3">
        <v>0</v>
      </c>
      <c r="CO109" s="3">
        <v>0</v>
      </c>
      <c r="CQ109" s="3">
        <v>47745.32</v>
      </c>
      <c r="CR109" s="35">
        <f t="shared" si="13"/>
        <v>1.0053339509812178</v>
      </c>
    </row>
    <row r="110" spans="1:97" hidden="1" outlineLevel="1" x14ac:dyDescent="0.15">
      <c r="A110" s="3" t="s">
        <v>108</v>
      </c>
      <c r="B110" s="10" t="s">
        <v>320</v>
      </c>
      <c r="C110" s="3" t="s">
        <v>321</v>
      </c>
      <c r="D110" s="3">
        <v>0</v>
      </c>
      <c r="E110" s="3">
        <v>0</v>
      </c>
      <c r="F110" s="3">
        <v>16765.580000000002</v>
      </c>
      <c r="G110" s="3">
        <v>0</v>
      </c>
      <c r="I110" s="29">
        <v>0</v>
      </c>
      <c r="J110" s="29">
        <v>0</v>
      </c>
      <c r="K110" s="31"/>
      <c r="L110" s="29"/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  <c r="AB110" s="3">
        <v>0</v>
      </c>
      <c r="AC110" s="3">
        <v>0</v>
      </c>
      <c r="AD110" s="3">
        <v>0</v>
      </c>
      <c r="AE110" s="3">
        <v>0</v>
      </c>
      <c r="AF110" s="3">
        <v>0</v>
      </c>
      <c r="AG110" s="3">
        <v>0</v>
      </c>
      <c r="AH110" s="3">
        <v>0</v>
      </c>
      <c r="AI110" s="3">
        <v>0</v>
      </c>
      <c r="AJ110" s="3">
        <v>0</v>
      </c>
      <c r="AK110" s="3">
        <v>0</v>
      </c>
      <c r="AL110" s="3">
        <v>0</v>
      </c>
      <c r="AM110" s="3">
        <v>0</v>
      </c>
      <c r="AN110" s="3">
        <v>0</v>
      </c>
      <c r="AO110" s="3">
        <v>0</v>
      </c>
      <c r="AP110" s="3">
        <v>0</v>
      </c>
      <c r="AQ110" s="3">
        <v>0</v>
      </c>
      <c r="AR110" s="3">
        <v>0</v>
      </c>
      <c r="AS110" s="3">
        <v>0</v>
      </c>
      <c r="AT110" s="3">
        <v>0</v>
      </c>
      <c r="AU110" s="3">
        <v>0</v>
      </c>
      <c r="AV110" s="3">
        <v>0</v>
      </c>
      <c r="AW110" s="3">
        <v>0</v>
      </c>
      <c r="AX110" s="3">
        <v>0</v>
      </c>
      <c r="AY110" s="3">
        <v>0</v>
      </c>
      <c r="AZ110" s="3">
        <v>0</v>
      </c>
      <c r="BA110" s="3">
        <v>0</v>
      </c>
      <c r="BB110" s="3">
        <v>0</v>
      </c>
      <c r="BC110" s="3">
        <v>0</v>
      </c>
      <c r="BD110" s="3">
        <v>0</v>
      </c>
      <c r="BE110" s="3">
        <v>0</v>
      </c>
      <c r="BF110" s="3">
        <v>0</v>
      </c>
      <c r="BG110" s="3">
        <v>0</v>
      </c>
      <c r="BH110" s="3">
        <v>0</v>
      </c>
      <c r="BI110" s="3">
        <v>0</v>
      </c>
      <c r="BJ110" s="3">
        <v>0</v>
      </c>
      <c r="BK110" s="3">
        <v>0</v>
      </c>
      <c r="BL110" s="3">
        <v>0</v>
      </c>
      <c r="BM110" s="3">
        <v>0</v>
      </c>
      <c r="BN110" s="3">
        <v>0</v>
      </c>
      <c r="BO110" s="3">
        <v>0</v>
      </c>
      <c r="BP110" s="3">
        <v>26700</v>
      </c>
      <c r="BQ110" s="3">
        <v>0</v>
      </c>
      <c r="BR110" s="3">
        <v>0</v>
      </c>
      <c r="BS110" s="3">
        <v>0</v>
      </c>
      <c r="BT110" s="3">
        <v>0</v>
      </c>
      <c r="BU110" s="3">
        <v>0</v>
      </c>
      <c r="BV110" s="3">
        <v>0</v>
      </c>
      <c r="BW110" s="3">
        <v>0</v>
      </c>
      <c r="BX110" s="3">
        <v>0</v>
      </c>
      <c r="BY110" s="3">
        <v>0</v>
      </c>
      <c r="BZ110" s="3">
        <v>0</v>
      </c>
      <c r="CA110" s="3">
        <v>0</v>
      </c>
      <c r="CB110" s="3">
        <v>0</v>
      </c>
      <c r="CC110" s="3">
        <v>0</v>
      </c>
      <c r="CD110" s="3">
        <v>0</v>
      </c>
      <c r="CE110" s="29">
        <v>26700</v>
      </c>
      <c r="CG110" s="3">
        <v>0</v>
      </c>
      <c r="CH110" s="3">
        <v>0</v>
      </c>
      <c r="CI110" s="3">
        <v>24942.97</v>
      </c>
      <c r="CJ110" s="3">
        <v>0</v>
      </c>
      <c r="CK110" s="3">
        <v>24942.97</v>
      </c>
      <c r="CM110" s="3">
        <v>0</v>
      </c>
      <c r="CN110" s="3">
        <v>0</v>
      </c>
      <c r="CO110" s="3">
        <v>0</v>
      </c>
      <c r="CQ110" s="3">
        <v>24942.97</v>
      </c>
      <c r="CR110" s="35">
        <f t="shared" si="13"/>
        <v>0.93419363295880153</v>
      </c>
    </row>
    <row r="111" spans="1:97" hidden="1" outlineLevel="1" x14ac:dyDescent="0.15">
      <c r="A111" s="3" t="s">
        <v>109</v>
      </c>
      <c r="B111" s="10" t="s">
        <v>322</v>
      </c>
      <c r="C111" s="3" t="s">
        <v>323</v>
      </c>
      <c r="D111" s="3">
        <v>4020.38</v>
      </c>
      <c r="E111" s="3">
        <v>0</v>
      </c>
      <c r="F111" s="3">
        <v>17987.07</v>
      </c>
      <c r="G111" s="3">
        <v>0</v>
      </c>
      <c r="I111" s="29">
        <v>0</v>
      </c>
      <c r="J111" s="29">
        <v>0</v>
      </c>
      <c r="K111" s="31"/>
      <c r="L111" s="29"/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  <c r="AC111" s="3">
        <v>0</v>
      </c>
      <c r="AD111" s="3">
        <v>0</v>
      </c>
      <c r="AE111" s="3">
        <v>0</v>
      </c>
      <c r="AF111" s="3">
        <v>0</v>
      </c>
      <c r="AG111" s="3">
        <v>0</v>
      </c>
      <c r="AH111" s="3">
        <v>0</v>
      </c>
      <c r="AI111" s="3">
        <v>0</v>
      </c>
      <c r="AJ111" s="3">
        <v>0</v>
      </c>
      <c r="AK111" s="3">
        <v>0</v>
      </c>
      <c r="AL111" s="3">
        <v>0</v>
      </c>
      <c r="AM111" s="3">
        <v>0</v>
      </c>
      <c r="AN111" s="3">
        <v>0</v>
      </c>
      <c r="AO111" s="3">
        <v>0</v>
      </c>
      <c r="AP111" s="3">
        <v>0</v>
      </c>
      <c r="AQ111" s="3">
        <v>0</v>
      </c>
      <c r="AR111" s="3">
        <v>0</v>
      </c>
      <c r="AS111" s="3">
        <v>0</v>
      </c>
      <c r="AT111" s="3">
        <v>0</v>
      </c>
      <c r="AU111" s="3">
        <v>0</v>
      </c>
      <c r="AV111" s="3">
        <v>0</v>
      </c>
      <c r="AW111" s="3">
        <v>0</v>
      </c>
      <c r="AX111" s="3">
        <v>0</v>
      </c>
      <c r="AY111" s="3">
        <v>0</v>
      </c>
      <c r="AZ111" s="3">
        <v>0</v>
      </c>
      <c r="BA111" s="3">
        <v>0</v>
      </c>
      <c r="BB111" s="3">
        <v>0</v>
      </c>
      <c r="BC111" s="3">
        <v>0</v>
      </c>
      <c r="BD111" s="3">
        <v>0</v>
      </c>
      <c r="BE111" s="3">
        <v>0</v>
      </c>
      <c r="BF111" s="3">
        <v>0</v>
      </c>
      <c r="BG111" s="3">
        <v>0</v>
      </c>
      <c r="BH111" s="3">
        <v>0</v>
      </c>
      <c r="BI111" s="3">
        <v>0</v>
      </c>
      <c r="BJ111" s="3">
        <v>0</v>
      </c>
      <c r="BK111" s="3">
        <v>0</v>
      </c>
      <c r="BL111" s="3">
        <v>0</v>
      </c>
      <c r="BM111" s="3">
        <v>0</v>
      </c>
      <c r="BN111" s="3">
        <v>0</v>
      </c>
      <c r="BO111" s="3">
        <v>0</v>
      </c>
      <c r="BP111" s="3">
        <v>0</v>
      </c>
      <c r="BQ111" s="3">
        <v>87400</v>
      </c>
      <c r="BR111" s="3">
        <v>0</v>
      </c>
      <c r="BS111" s="3">
        <v>0</v>
      </c>
      <c r="BT111" s="3">
        <v>0</v>
      </c>
      <c r="BU111" s="3">
        <v>0</v>
      </c>
      <c r="BV111" s="3">
        <v>0</v>
      </c>
      <c r="BW111" s="3">
        <v>0</v>
      </c>
      <c r="BX111" s="3">
        <v>0</v>
      </c>
      <c r="BY111" s="3">
        <v>0</v>
      </c>
      <c r="BZ111" s="3">
        <v>0</v>
      </c>
      <c r="CA111" s="3">
        <v>0</v>
      </c>
      <c r="CB111" s="3">
        <v>0</v>
      </c>
      <c r="CC111" s="3">
        <v>0</v>
      </c>
      <c r="CD111" s="3">
        <v>0</v>
      </c>
      <c r="CE111" s="29">
        <v>87400</v>
      </c>
      <c r="CG111" s="3">
        <v>28158.83</v>
      </c>
      <c r="CH111" s="3">
        <v>0</v>
      </c>
      <c r="CI111" s="3">
        <v>46370.840000000004</v>
      </c>
      <c r="CJ111" s="3">
        <v>0</v>
      </c>
      <c r="CK111" s="3">
        <v>74529.670000000013</v>
      </c>
      <c r="CM111" s="3">
        <v>0</v>
      </c>
      <c r="CN111" s="3">
        <v>0</v>
      </c>
      <c r="CO111" s="3">
        <v>0</v>
      </c>
      <c r="CQ111" s="3">
        <v>74529.67</v>
      </c>
      <c r="CR111" s="35">
        <f t="shared" si="13"/>
        <v>0.85274221967963382</v>
      </c>
    </row>
    <row r="112" spans="1:97" hidden="1" outlineLevel="1" x14ac:dyDescent="0.15">
      <c r="A112" s="3" t="s">
        <v>110</v>
      </c>
      <c r="B112" s="10" t="s">
        <v>324</v>
      </c>
      <c r="C112" s="3" t="s">
        <v>325</v>
      </c>
      <c r="D112" s="3">
        <v>0</v>
      </c>
      <c r="E112" s="3">
        <v>0</v>
      </c>
      <c r="F112" s="3">
        <v>4617.6900000000005</v>
      </c>
      <c r="G112" s="3">
        <v>0</v>
      </c>
      <c r="I112" s="29">
        <v>0</v>
      </c>
      <c r="J112" s="29">
        <v>0</v>
      </c>
      <c r="K112" s="31"/>
      <c r="L112" s="29"/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0</v>
      </c>
      <c r="AB112" s="3">
        <v>0</v>
      </c>
      <c r="AC112" s="3">
        <v>0</v>
      </c>
      <c r="AD112" s="3">
        <v>0</v>
      </c>
      <c r="AE112" s="3">
        <v>0</v>
      </c>
      <c r="AF112" s="3">
        <v>0</v>
      </c>
      <c r="AG112" s="3">
        <v>0</v>
      </c>
      <c r="AH112" s="3">
        <v>0</v>
      </c>
      <c r="AI112" s="3">
        <v>0</v>
      </c>
      <c r="AJ112" s="3">
        <v>0</v>
      </c>
      <c r="AK112" s="3">
        <v>0</v>
      </c>
      <c r="AL112" s="3">
        <v>0</v>
      </c>
      <c r="AM112" s="3">
        <v>0</v>
      </c>
      <c r="AN112" s="3">
        <v>0</v>
      </c>
      <c r="AO112" s="3">
        <v>0</v>
      </c>
      <c r="AP112" s="3">
        <v>0</v>
      </c>
      <c r="AQ112" s="3">
        <v>0</v>
      </c>
      <c r="AR112" s="3">
        <v>0</v>
      </c>
      <c r="AS112" s="3">
        <v>0</v>
      </c>
      <c r="AT112" s="3">
        <v>0</v>
      </c>
      <c r="AU112" s="3">
        <v>0</v>
      </c>
      <c r="AV112" s="3">
        <v>0</v>
      </c>
      <c r="AW112" s="3">
        <v>0</v>
      </c>
      <c r="AX112" s="3">
        <v>0</v>
      </c>
      <c r="AY112" s="3">
        <v>0</v>
      </c>
      <c r="AZ112" s="3">
        <v>0</v>
      </c>
      <c r="BA112" s="3">
        <v>0</v>
      </c>
      <c r="BB112" s="3">
        <v>0</v>
      </c>
      <c r="BC112" s="3">
        <v>0</v>
      </c>
      <c r="BD112" s="3">
        <v>0</v>
      </c>
      <c r="BE112" s="3">
        <v>0</v>
      </c>
      <c r="BF112" s="3">
        <v>0</v>
      </c>
      <c r="BG112" s="3">
        <v>0</v>
      </c>
      <c r="BH112" s="3">
        <v>0</v>
      </c>
      <c r="BI112" s="3">
        <v>0</v>
      </c>
      <c r="BJ112" s="3">
        <v>0</v>
      </c>
      <c r="BK112" s="3">
        <v>0</v>
      </c>
      <c r="BL112" s="3">
        <v>0</v>
      </c>
      <c r="BM112" s="3">
        <v>0</v>
      </c>
      <c r="BN112" s="3">
        <v>0</v>
      </c>
      <c r="BO112" s="3">
        <v>0</v>
      </c>
      <c r="BP112" s="3">
        <v>0</v>
      </c>
      <c r="BQ112" s="3">
        <v>0</v>
      </c>
      <c r="BR112" s="3">
        <v>6750</v>
      </c>
      <c r="BS112" s="3">
        <v>0</v>
      </c>
      <c r="BT112" s="3">
        <v>0</v>
      </c>
      <c r="BU112" s="3">
        <v>0</v>
      </c>
      <c r="BV112" s="3">
        <v>0</v>
      </c>
      <c r="BW112" s="3">
        <v>0</v>
      </c>
      <c r="BX112" s="3">
        <v>0</v>
      </c>
      <c r="BY112" s="3">
        <v>0</v>
      </c>
      <c r="BZ112" s="3">
        <v>0</v>
      </c>
      <c r="CA112" s="3">
        <v>0</v>
      </c>
      <c r="CB112" s="3">
        <v>0</v>
      </c>
      <c r="CC112" s="3">
        <v>0</v>
      </c>
      <c r="CD112" s="3">
        <v>0</v>
      </c>
      <c r="CE112" s="29">
        <v>6750</v>
      </c>
      <c r="CG112" s="3">
        <v>0</v>
      </c>
      <c r="CH112" s="3">
        <v>0</v>
      </c>
      <c r="CI112" s="3">
        <v>5218.37</v>
      </c>
      <c r="CJ112" s="3">
        <v>0</v>
      </c>
      <c r="CK112" s="3">
        <v>5218.37</v>
      </c>
      <c r="CM112" s="3">
        <v>0</v>
      </c>
      <c r="CN112" s="3">
        <v>0</v>
      </c>
      <c r="CO112" s="3">
        <v>0</v>
      </c>
      <c r="CQ112" s="3">
        <v>5218.37</v>
      </c>
      <c r="CR112" s="35">
        <f t="shared" si="13"/>
        <v>0.77309185185185181</v>
      </c>
    </row>
    <row r="113" spans="1:97" hidden="1" outlineLevel="1" x14ac:dyDescent="0.15">
      <c r="A113" s="3" t="s">
        <v>111</v>
      </c>
      <c r="B113" s="10" t="s">
        <v>326</v>
      </c>
      <c r="C113" s="3" t="s">
        <v>327</v>
      </c>
      <c r="D113" s="3">
        <v>0</v>
      </c>
      <c r="E113" s="3">
        <v>0</v>
      </c>
      <c r="F113" s="3">
        <v>27524.54</v>
      </c>
      <c r="G113" s="3">
        <v>0</v>
      </c>
      <c r="I113" s="29">
        <v>0</v>
      </c>
      <c r="J113" s="29">
        <v>0</v>
      </c>
      <c r="K113" s="31"/>
      <c r="L113" s="29"/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0</v>
      </c>
      <c r="AB113" s="3">
        <v>0</v>
      </c>
      <c r="AC113" s="3">
        <v>0</v>
      </c>
      <c r="AD113" s="3">
        <v>0</v>
      </c>
      <c r="AE113" s="3">
        <v>0</v>
      </c>
      <c r="AF113" s="3">
        <v>0</v>
      </c>
      <c r="AG113" s="3">
        <v>0</v>
      </c>
      <c r="AH113" s="3">
        <v>0</v>
      </c>
      <c r="AI113" s="3">
        <v>0</v>
      </c>
      <c r="AJ113" s="3">
        <v>0</v>
      </c>
      <c r="AK113" s="3">
        <v>0</v>
      </c>
      <c r="AL113" s="3">
        <v>0</v>
      </c>
      <c r="AM113" s="3">
        <v>0</v>
      </c>
      <c r="AN113" s="3">
        <v>0</v>
      </c>
      <c r="AO113" s="3">
        <v>0</v>
      </c>
      <c r="AP113" s="3">
        <v>0</v>
      </c>
      <c r="AQ113" s="3">
        <v>0</v>
      </c>
      <c r="AR113" s="3">
        <v>0</v>
      </c>
      <c r="AS113" s="3">
        <v>0</v>
      </c>
      <c r="AT113" s="3">
        <v>0</v>
      </c>
      <c r="AU113" s="3">
        <v>0</v>
      </c>
      <c r="AV113" s="3">
        <v>0</v>
      </c>
      <c r="AW113" s="3">
        <v>0</v>
      </c>
      <c r="AX113" s="3">
        <v>0</v>
      </c>
      <c r="AY113" s="3">
        <v>0</v>
      </c>
      <c r="AZ113" s="3">
        <v>0</v>
      </c>
      <c r="BA113" s="3">
        <v>0</v>
      </c>
      <c r="BB113" s="3">
        <v>0</v>
      </c>
      <c r="BC113" s="3">
        <v>0</v>
      </c>
      <c r="BD113" s="3">
        <v>0</v>
      </c>
      <c r="BE113" s="3">
        <v>0</v>
      </c>
      <c r="BF113" s="3">
        <v>0</v>
      </c>
      <c r="BG113" s="3">
        <v>0</v>
      </c>
      <c r="BH113" s="3">
        <v>0</v>
      </c>
      <c r="BI113" s="3">
        <v>0</v>
      </c>
      <c r="BJ113" s="3">
        <v>0</v>
      </c>
      <c r="BK113" s="3">
        <v>0</v>
      </c>
      <c r="BL113" s="3">
        <v>0</v>
      </c>
      <c r="BM113" s="3">
        <v>0</v>
      </c>
      <c r="BN113" s="3">
        <v>0</v>
      </c>
      <c r="BO113" s="3">
        <v>0</v>
      </c>
      <c r="BP113" s="3">
        <v>0</v>
      </c>
      <c r="BQ113" s="3">
        <v>0</v>
      </c>
      <c r="BR113" s="3">
        <v>0</v>
      </c>
      <c r="BS113" s="3">
        <v>45200</v>
      </c>
      <c r="BT113" s="3">
        <v>0</v>
      </c>
      <c r="BU113" s="3">
        <v>0</v>
      </c>
      <c r="BV113" s="3">
        <v>0</v>
      </c>
      <c r="BW113" s="3">
        <v>0</v>
      </c>
      <c r="BX113" s="3">
        <v>0</v>
      </c>
      <c r="BY113" s="3">
        <v>0</v>
      </c>
      <c r="BZ113" s="3">
        <v>0</v>
      </c>
      <c r="CA113" s="3">
        <v>0</v>
      </c>
      <c r="CB113" s="3">
        <v>0</v>
      </c>
      <c r="CC113" s="3">
        <v>0</v>
      </c>
      <c r="CD113" s="3">
        <v>0</v>
      </c>
      <c r="CE113" s="29">
        <v>45200</v>
      </c>
      <c r="CG113" s="3">
        <v>0</v>
      </c>
      <c r="CH113" s="3">
        <v>0</v>
      </c>
      <c r="CI113" s="3">
        <v>43024.07</v>
      </c>
      <c r="CJ113" s="3">
        <v>0</v>
      </c>
      <c r="CK113" s="3">
        <v>43024.07</v>
      </c>
      <c r="CM113" s="3">
        <v>0</v>
      </c>
      <c r="CN113" s="3">
        <v>0</v>
      </c>
      <c r="CO113" s="3">
        <v>0</v>
      </c>
      <c r="CQ113" s="3">
        <v>43024.07</v>
      </c>
      <c r="CR113" s="35">
        <f t="shared" si="13"/>
        <v>0.95185995575221238</v>
      </c>
    </row>
    <row r="114" spans="1:97" hidden="1" outlineLevel="1" x14ac:dyDescent="0.15">
      <c r="A114" s="3" t="s">
        <v>112</v>
      </c>
      <c r="B114" s="10" t="s">
        <v>328</v>
      </c>
      <c r="C114" s="3" t="s">
        <v>329</v>
      </c>
      <c r="D114" s="3">
        <v>1390.15</v>
      </c>
      <c r="E114" s="3">
        <v>1137.19</v>
      </c>
      <c r="F114" s="3">
        <v>201742.66</v>
      </c>
      <c r="G114" s="3">
        <v>0</v>
      </c>
      <c r="I114" s="29">
        <v>0</v>
      </c>
      <c r="J114" s="29">
        <v>0</v>
      </c>
      <c r="K114" s="31"/>
      <c r="L114" s="29"/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3">
        <v>0</v>
      </c>
      <c r="AC114" s="3">
        <v>0</v>
      </c>
      <c r="AD114" s="3">
        <v>0</v>
      </c>
      <c r="AE114" s="3">
        <v>0</v>
      </c>
      <c r="AF114" s="3">
        <v>0</v>
      </c>
      <c r="AG114" s="3">
        <v>0</v>
      </c>
      <c r="AH114" s="3">
        <v>0</v>
      </c>
      <c r="AI114" s="3">
        <v>0</v>
      </c>
      <c r="AJ114" s="3">
        <v>0</v>
      </c>
      <c r="AK114" s="3">
        <v>0</v>
      </c>
      <c r="AL114" s="3">
        <v>0</v>
      </c>
      <c r="AM114" s="3">
        <v>0</v>
      </c>
      <c r="AN114" s="3">
        <v>0</v>
      </c>
      <c r="AO114" s="3">
        <v>0</v>
      </c>
      <c r="AP114" s="3">
        <v>0</v>
      </c>
      <c r="AQ114" s="3">
        <v>0</v>
      </c>
      <c r="AR114" s="3">
        <v>0</v>
      </c>
      <c r="AS114" s="3">
        <v>0</v>
      </c>
      <c r="AT114" s="3">
        <v>0</v>
      </c>
      <c r="AU114" s="3">
        <v>0</v>
      </c>
      <c r="AV114" s="3">
        <v>0</v>
      </c>
      <c r="AW114" s="3">
        <v>0</v>
      </c>
      <c r="AX114" s="3">
        <v>0</v>
      </c>
      <c r="AY114" s="3">
        <v>0</v>
      </c>
      <c r="AZ114" s="3">
        <v>0</v>
      </c>
      <c r="BA114" s="3">
        <v>0</v>
      </c>
      <c r="BB114" s="3">
        <v>0</v>
      </c>
      <c r="BC114" s="3">
        <v>0</v>
      </c>
      <c r="BD114" s="3">
        <v>0</v>
      </c>
      <c r="BE114" s="3">
        <v>0</v>
      </c>
      <c r="BF114" s="3">
        <v>0</v>
      </c>
      <c r="BG114" s="3">
        <v>0</v>
      </c>
      <c r="BH114" s="3">
        <v>0</v>
      </c>
      <c r="BI114" s="3">
        <v>0</v>
      </c>
      <c r="BJ114" s="3">
        <v>0</v>
      </c>
      <c r="BK114" s="3">
        <v>0</v>
      </c>
      <c r="BL114" s="3">
        <v>0</v>
      </c>
      <c r="BM114" s="3">
        <v>0</v>
      </c>
      <c r="BN114" s="3">
        <v>0</v>
      </c>
      <c r="BO114" s="3">
        <v>0</v>
      </c>
      <c r="BP114" s="3">
        <v>0</v>
      </c>
      <c r="BQ114" s="3">
        <v>0</v>
      </c>
      <c r="BR114" s="3">
        <v>0</v>
      </c>
      <c r="BS114" s="3">
        <v>0</v>
      </c>
      <c r="BT114" s="3">
        <v>329544</v>
      </c>
      <c r="BU114" s="3">
        <v>0</v>
      </c>
      <c r="BV114" s="3">
        <v>0</v>
      </c>
      <c r="BW114" s="3">
        <v>0</v>
      </c>
      <c r="BX114" s="3">
        <v>0</v>
      </c>
      <c r="BY114" s="3">
        <v>0</v>
      </c>
      <c r="BZ114" s="3">
        <v>0</v>
      </c>
      <c r="CA114" s="3">
        <v>0</v>
      </c>
      <c r="CB114" s="3">
        <v>0</v>
      </c>
      <c r="CC114" s="3">
        <v>0</v>
      </c>
      <c r="CD114" s="3">
        <v>0</v>
      </c>
      <c r="CE114" s="29">
        <v>329544</v>
      </c>
      <c r="CG114" s="3">
        <v>548.35</v>
      </c>
      <c r="CH114" s="3">
        <v>1610.4</v>
      </c>
      <c r="CI114" s="3">
        <v>267309.87</v>
      </c>
      <c r="CJ114" s="3">
        <v>0</v>
      </c>
      <c r="CK114" s="3">
        <v>269468.62</v>
      </c>
      <c r="CM114" s="3">
        <v>0</v>
      </c>
      <c r="CN114" s="3">
        <v>0</v>
      </c>
      <c r="CO114" s="3">
        <v>0</v>
      </c>
      <c r="CQ114" s="3">
        <v>269468.62</v>
      </c>
      <c r="CR114" s="35">
        <f t="shared" si="13"/>
        <v>0.81770149054451002</v>
      </c>
    </row>
    <row r="115" spans="1:97" hidden="1" outlineLevel="1" x14ac:dyDescent="0.15">
      <c r="A115" s="3" t="s">
        <v>113</v>
      </c>
      <c r="B115" s="10" t="s">
        <v>330</v>
      </c>
      <c r="C115" s="3" t="s">
        <v>331</v>
      </c>
      <c r="D115" s="3">
        <v>0</v>
      </c>
      <c r="E115" s="3">
        <v>0</v>
      </c>
      <c r="F115" s="3">
        <v>171719.89</v>
      </c>
      <c r="G115" s="3">
        <v>67679.399999999994</v>
      </c>
      <c r="I115" s="29">
        <v>0</v>
      </c>
      <c r="J115" s="29">
        <v>0</v>
      </c>
      <c r="K115" s="31"/>
      <c r="L115" s="29"/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>
        <v>0</v>
      </c>
      <c r="AE115" s="3">
        <v>0</v>
      </c>
      <c r="AF115" s="3">
        <v>0</v>
      </c>
      <c r="AG115" s="3">
        <v>0</v>
      </c>
      <c r="AH115" s="3">
        <v>0</v>
      </c>
      <c r="AI115" s="3">
        <v>0</v>
      </c>
      <c r="AJ115" s="3">
        <v>0</v>
      </c>
      <c r="AK115" s="3">
        <v>0</v>
      </c>
      <c r="AL115" s="3">
        <v>0</v>
      </c>
      <c r="AM115" s="3">
        <v>0</v>
      </c>
      <c r="AN115" s="3">
        <v>0</v>
      </c>
      <c r="AO115" s="3">
        <v>0</v>
      </c>
      <c r="AP115" s="3">
        <v>0</v>
      </c>
      <c r="AQ115" s="3">
        <v>0</v>
      </c>
      <c r="AR115" s="3">
        <v>0</v>
      </c>
      <c r="AS115" s="3">
        <v>0</v>
      </c>
      <c r="AT115" s="3">
        <v>0</v>
      </c>
      <c r="AU115" s="3">
        <v>0</v>
      </c>
      <c r="AV115" s="3">
        <v>0</v>
      </c>
      <c r="AW115" s="3">
        <v>0</v>
      </c>
      <c r="AX115" s="3">
        <v>0</v>
      </c>
      <c r="AY115" s="3">
        <v>0</v>
      </c>
      <c r="AZ115" s="3">
        <v>0</v>
      </c>
      <c r="BA115" s="3">
        <v>0</v>
      </c>
      <c r="BB115" s="3">
        <v>0</v>
      </c>
      <c r="BC115" s="3">
        <v>0</v>
      </c>
      <c r="BD115" s="3">
        <v>0</v>
      </c>
      <c r="BE115" s="3">
        <v>0</v>
      </c>
      <c r="BF115" s="3">
        <v>0</v>
      </c>
      <c r="BG115" s="3">
        <v>0</v>
      </c>
      <c r="BH115" s="3">
        <v>0</v>
      </c>
      <c r="BI115" s="3">
        <v>0</v>
      </c>
      <c r="BJ115" s="3">
        <v>0</v>
      </c>
      <c r="BK115" s="3">
        <v>0</v>
      </c>
      <c r="BL115" s="3">
        <v>0</v>
      </c>
      <c r="BM115" s="3">
        <v>0</v>
      </c>
      <c r="BN115" s="3">
        <v>0</v>
      </c>
      <c r="BO115" s="3">
        <v>0</v>
      </c>
      <c r="BP115" s="3">
        <v>0</v>
      </c>
      <c r="BQ115" s="3">
        <v>0</v>
      </c>
      <c r="BR115" s="3">
        <v>0</v>
      </c>
      <c r="BS115" s="3">
        <v>0</v>
      </c>
      <c r="BT115" s="3">
        <v>0</v>
      </c>
      <c r="BU115" s="3">
        <v>188000</v>
      </c>
      <c r="BV115" s="3">
        <v>0</v>
      </c>
      <c r="BW115" s="3">
        <v>0</v>
      </c>
      <c r="BX115" s="3">
        <v>0</v>
      </c>
      <c r="BY115" s="3">
        <v>0</v>
      </c>
      <c r="BZ115" s="3">
        <v>0</v>
      </c>
      <c r="CA115" s="3">
        <v>0</v>
      </c>
      <c r="CB115" s="3">
        <v>0</v>
      </c>
      <c r="CC115" s="3">
        <v>0</v>
      </c>
      <c r="CD115" s="3">
        <v>0</v>
      </c>
      <c r="CE115" s="29">
        <v>188000</v>
      </c>
      <c r="CG115" s="3">
        <v>0</v>
      </c>
      <c r="CH115" s="3">
        <v>0</v>
      </c>
      <c r="CI115" s="3">
        <v>169388.12</v>
      </c>
      <c r="CJ115" s="3">
        <v>69136.290000000008</v>
      </c>
      <c r="CK115" s="3">
        <v>238524.41</v>
      </c>
      <c r="CM115" s="3">
        <v>0</v>
      </c>
      <c r="CN115" s="3">
        <v>0</v>
      </c>
      <c r="CO115" s="3">
        <v>0</v>
      </c>
      <c r="CQ115" s="3">
        <v>238524.41</v>
      </c>
      <c r="CR115" s="35">
        <f t="shared" si="13"/>
        <v>1.2687468617021276</v>
      </c>
    </row>
    <row r="116" spans="1:97" hidden="1" outlineLevel="1" x14ac:dyDescent="0.15">
      <c r="A116" s="3" t="s">
        <v>114</v>
      </c>
      <c r="B116" s="10" t="s">
        <v>332</v>
      </c>
      <c r="C116" s="3" t="s">
        <v>333</v>
      </c>
      <c r="D116" s="3">
        <v>0</v>
      </c>
      <c r="E116" s="3">
        <v>0</v>
      </c>
      <c r="F116" s="3">
        <v>111492.74</v>
      </c>
      <c r="G116" s="3">
        <v>0</v>
      </c>
      <c r="I116" s="29">
        <v>0</v>
      </c>
      <c r="J116" s="29">
        <v>0</v>
      </c>
      <c r="K116" s="31"/>
      <c r="L116" s="29"/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3">
        <v>0</v>
      </c>
      <c r="AJ116" s="3">
        <v>0</v>
      </c>
      <c r="AK116" s="3">
        <v>0</v>
      </c>
      <c r="AL116" s="3">
        <v>0</v>
      </c>
      <c r="AM116" s="3">
        <v>0</v>
      </c>
      <c r="AN116" s="3">
        <v>0</v>
      </c>
      <c r="AO116" s="3">
        <v>0</v>
      </c>
      <c r="AP116" s="3">
        <v>0</v>
      </c>
      <c r="AQ116" s="3">
        <v>0</v>
      </c>
      <c r="AR116" s="3">
        <v>0</v>
      </c>
      <c r="AS116" s="3">
        <v>0</v>
      </c>
      <c r="AT116" s="3">
        <v>0</v>
      </c>
      <c r="AU116" s="3">
        <v>0</v>
      </c>
      <c r="AV116" s="3">
        <v>0</v>
      </c>
      <c r="AW116" s="3">
        <v>0</v>
      </c>
      <c r="AX116" s="3">
        <v>0</v>
      </c>
      <c r="AY116" s="3">
        <v>0</v>
      </c>
      <c r="AZ116" s="3">
        <v>0</v>
      </c>
      <c r="BA116" s="3">
        <v>0</v>
      </c>
      <c r="BB116" s="3">
        <v>0</v>
      </c>
      <c r="BC116" s="3">
        <v>0</v>
      </c>
      <c r="BD116" s="3">
        <v>0</v>
      </c>
      <c r="BE116" s="3">
        <v>0</v>
      </c>
      <c r="BF116" s="3">
        <v>0</v>
      </c>
      <c r="BG116" s="3">
        <v>0</v>
      </c>
      <c r="BH116" s="3">
        <v>0</v>
      </c>
      <c r="BI116" s="3">
        <v>0</v>
      </c>
      <c r="BJ116" s="3">
        <v>0</v>
      </c>
      <c r="BK116" s="3">
        <v>0</v>
      </c>
      <c r="BL116" s="3">
        <v>0</v>
      </c>
      <c r="BM116" s="3">
        <v>0</v>
      </c>
      <c r="BN116" s="3">
        <v>0</v>
      </c>
      <c r="BO116" s="3">
        <v>0</v>
      </c>
      <c r="BP116" s="3">
        <v>0</v>
      </c>
      <c r="BQ116" s="3">
        <v>0</v>
      </c>
      <c r="BR116" s="3">
        <v>0</v>
      </c>
      <c r="BS116" s="3">
        <v>0</v>
      </c>
      <c r="BT116" s="3">
        <v>0</v>
      </c>
      <c r="BU116" s="3">
        <v>0</v>
      </c>
      <c r="BV116" s="3">
        <v>173000</v>
      </c>
      <c r="BW116" s="3">
        <v>0</v>
      </c>
      <c r="BX116" s="3">
        <v>0</v>
      </c>
      <c r="BY116" s="3">
        <v>0</v>
      </c>
      <c r="BZ116" s="3">
        <v>0</v>
      </c>
      <c r="CA116" s="3">
        <v>0</v>
      </c>
      <c r="CB116" s="3">
        <v>0</v>
      </c>
      <c r="CC116" s="3">
        <v>0</v>
      </c>
      <c r="CD116" s="3">
        <v>0</v>
      </c>
      <c r="CE116" s="29">
        <v>173000</v>
      </c>
      <c r="CG116" s="3">
        <v>0</v>
      </c>
      <c r="CH116" s="3">
        <v>0</v>
      </c>
      <c r="CI116" s="3">
        <v>89517.150000000009</v>
      </c>
      <c r="CJ116" s="3">
        <v>0</v>
      </c>
      <c r="CK116" s="3">
        <v>89517.150000000009</v>
      </c>
      <c r="CM116" s="3">
        <v>0</v>
      </c>
      <c r="CN116" s="3">
        <v>0</v>
      </c>
      <c r="CO116" s="3">
        <v>0</v>
      </c>
      <c r="CQ116" s="3">
        <v>89517.150000000009</v>
      </c>
      <c r="CR116" s="35">
        <f t="shared" si="13"/>
        <v>0.51744017341040471</v>
      </c>
    </row>
    <row r="117" spans="1:97" hidden="1" outlineLevel="1" x14ac:dyDescent="0.15">
      <c r="A117" s="3" t="s">
        <v>115</v>
      </c>
      <c r="B117" s="10" t="s">
        <v>334</v>
      </c>
      <c r="C117" s="3" t="s">
        <v>335</v>
      </c>
      <c r="D117" s="3">
        <v>0</v>
      </c>
      <c r="E117" s="3">
        <v>0</v>
      </c>
      <c r="F117" s="3">
        <v>46614.97</v>
      </c>
      <c r="G117" s="3">
        <v>0</v>
      </c>
      <c r="I117" s="29">
        <v>0</v>
      </c>
      <c r="J117" s="29">
        <v>0</v>
      </c>
      <c r="K117" s="31"/>
      <c r="L117" s="29"/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>
        <v>0</v>
      </c>
      <c r="AE117" s="3">
        <v>0</v>
      </c>
      <c r="AF117" s="3">
        <v>0</v>
      </c>
      <c r="AG117" s="3">
        <v>0</v>
      </c>
      <c r="AH117" s="3">
        <v>0</v>
      </c>
      <c r="AI117" s="3">
        <v>0</v>
      </c>
      <c r="AJ117" s="3">
        <v>0</v>
      </c>
      <c r="AK117" s="3">
        <v>0</v>
      </c>
      <c r="AL117" s="3">
        <v>0</v>
      </c>
      <c r="AM117" s="3">
        <v>0</v>
      </c>
      <c r="AN117" s="3">
        <v>0</v>
      </c>
      <c r="AO117" s="3">
        <v>0</v>
      </c>
      <c r="AP117" s="3">
        <v>0</v>
      </c>
      <c r="AQ117" s="3">
        <v>0</v>
      </c>
      <c r="AR117" s="3">
        <v>0</v>
      </c>
      <c r="AS117" s="3">
        <v>0</v>
      </c>
      <c r="AT117" s="3">
        <v>0</v>
      </c>
      <c r="AU117" s="3">
        <v>0</v>
      </c>
      <c r="AV117" s="3">
        <v>0</v>
      </c>
      <c r="AW117" s="3">
        <v>0</v>
      </c>
      <c r="AX117" s="3">
        <v>0</v>
      </c>
      <c r="AY117" s="3">
        <v>0</v>
      </c>
      <c r="AZ117" s="3">
        <v>0</v>
      </c>
      <c r="BA117" s="3">
        <v>0</v>
      </c>
      <c r="BB117" s="3">
        <v>0</v>
      </c>
      <c r="BC117" s="3">
        <v>0</v>
      </c>
      <c r="BD117" s="3">
        <v>0</v>
      </c>
      <c r="BE117" s="3">
        <v>0</v>
      </c>
      <c r="BF117" s="3">
        <v>0</v>
      </c>
      <c r="BG117" s="3">
        <v>0</v>
      </c>
      <c r="BH117" s="3">
        <v>0</v>
      </c>
      <c r="BI117" s="3">
        <v>0</v>
      </c>
      <c r="BJ117" s="3">
        <v>0</v>
      </c>
      <c r="BK117" s="3">
        <v>0</v>
      </c>
      <c r="BL117" s="3">
        <v>0</v>
      </c>
      <c r="BM117" s="3">
        <v>0</v>
      </c>
      <c r="BN117" s="3">
        <v>0</v>
      </c>
      <c r="BO117" s="3">
        <v>0</v>
      </c>
      <c r="BP117" s="3">
        <v>0</v>
      </c>
      <c r="BQ117" s="3">
        <v>0</v>
      </c>
      <c r="BR117" s="3">
        <v>0</v>
      </c>
      <c r="BS117" s="3">
        <v>0</v>
      </c>
      <c r="BT117" s="3">
        <v>0</v>
      </c>
      <c r="BU117" s="3">
        <v>0</v>
      </c>
      <c r="BV117" s="3">
        <v>0</v>
      </c>
      <c r="BW117" s="3">
        <v>70000</v>
      </c>
      <c r="BX117" s="3">
        <v>0</v>
      </c>
      <c r="BY117" s="3">
        <v>0</v>
      </c>
      <c r="BZ117" s="3">
        <v>0</v>
      </c>
      <c r="CA117" s="3">
        <v>0</v>
      </c>
      <c r="CB117" s="3">
        <v>0</v>
      </c>
      <c r="CC117" s="3">
        <v>0</v>
      </c>
      <c r="CD117" s="3">
        <v>0</v>
      </c>
      <c r="CE117" s="29">
        <v>70000</v>
      </c>
      <c r="CG117" s="3">
        <v>0</v>
      </c>
      <c r="CH117" s="3">
        <v>0</v>
      </c>
      <c r="CI117" s="3">
        <v>82996.75</v>
      </c>
      <c r="CJ117" s="3">
        <v>0</v>
      </c>
      <c r="CK117" s="3">
        <v>82996.75</v>
      </c>
      <c r="CM117" s="3">
        <v>0</v>
      </c>
      <c r="CN117" s="3">
        <v>0</v>
      </c>
      <c r="CO117" s="3">
        <v>0</v>
      </c>
      <c r="CQ117" s="3">
        <v>82996.75</v>
      </c>
      <c r="CR117" s="35">
        <f t="shared" si="13"/>
        <v>1.1856678571428572</v>
      </c>
    </row>
    <row r="118" spans="1:97" hidden="1" outlineLevel="1" x14ac:dyDescent="0.15">
      <c r="A118" s="3" t="s">
        <v>116</v>
      </c>
      <c r="B118" s="10" t="s">
        <v>336</v>
      </c>
      <c r="C118" s="3" t="s">
        <v>337</v>
      </c>
      <c r="D118" s="3">
        <v>0</v>
      </c>
      <c r="E118" s="3">
        <v>0</v>
      </c>
      <c r="F118" s="3">
        <v>347655.38</v>
      </c>
      <c r="G118" s="3">
        <v>0</v>
      </c>
      <c r="I118" s="29">
        <v>0</v>
      </c>
      <c r="J118" s="29">
        <v>0</v>
      </c>
      <c r="K118" s="31"/>
      <c r="L118" s="29"/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>
        <v>0</v>
      </c>
      <c r="AE118" s="3">
        <v>0</v>
      </c>
      <c r="AF118" s="3">
        <v>0</v>
      </c>
      <c r="AG118" s="3">
        <v>0</v>
      </c>
      <c r="AH118" s="3">
        <v>0</v>
      </c>
      <c r="AI118" s="3">
        <v>0</v>
      </c>
      <c r="AJ118" s="3">
        <v>0</v>
      </c>
      <c r="AK118" s="3">
        <v>0</v>
      </c>
      <c r="AL118" s="3">
        <v>0</v>
      </c>
      <c r="AM118" s="3">
        <v>0</v>
      </c>
      <c r="AN118" s="3">
        <v>0</v>
      </c>
      <c r="AO118" s="3">
        <v>0</v>
      </c>
      <c r="AP118" s="3">
        <v>0</v>
      </c>
      <c r="AQ118" s="3">
        <v>0</v>
      </c>
      <c r="AR118" s="3">
        <v>0</v>
      </c>
      <c r="AS118" s="3">
        <v>0</v>
      </c>
      <c r="AT118" s="3">
        <v>0</v>
      </c>
      <c r="AU118" s="3">
        <v>0</v>
      </c>
      <c r="AV118" s="3">
        <v>0</v>
      </c>
      <c r="AW118" s="3">
        <v>0</v>
      </c>
      <c r="AX118" s="3">
        <v>0</v>
      </c>
      <c r="AY118" s="3">
        <v>0</v>
      </c>
      <c r="AZ118" s="3">
        <v>0</v>
      </c>
      <c r="BA118" s="3">
        <v>0</v>
      </c>
      <c r="BB118" s="3">
        <v>0</v>
      </c>
      <c r="BC118" s="3">
        <v>0</v>
      </c>
      <c r="BD118" s="3">
        <v>0</v>
      </c>
      <c r="BE118" s="3">
        <v>0</v>
      </c>
      <c r="BF118" s="3">
        <v>0</v>
      </c>
      <c r="BG118" s="3">
        <v>0</v>
      </c>
      <c r="BH118" s="3">
        <v>0</v>
      </c>
      <c r="BI118" s="3">
        <v>0</v>
      </c>
      <c r="BJ118" s="3">
        <v>0</v>
      </c>
      <c r="BK118" s="3">
        <v>0</v>
      </c>
      <c r="BL118" s="3">
        <v>0</v>
      </c>
      <c r="BM118" s="3">
        <v>0</v>
      </c>
      <c r="BN118" s="3">
        <v>0</v>
      </c>
      <c r="BO118" s="3">
        <v>0</v>
      </c>
      <c r="BP118" s="3">
        <v>0</v>
      </c>
      <c r="BQ118" s="3">
        <v>0</v>
      </c>
      <c r="BR118" s="3">
        <v>0</v>
      </c>
      <c r="BS118" s="3">
        <v>0</v>
      </c>
      <c r="BT118" s="3">
        <v>0</v>
      </c>
      <c r="BU118" s="3">
        <v>0</v>
      </c>
      <c r="BV118" s="3">
        <v>0</v>
      </c>
      <c r="BW118" s="3">
        <v>0</v>
      </c>
      <c r="BX118" s="3">
        <v>453575</v>
      </c>
      <c r="BY118" s="3">
        <v>0</v>
      </c>
      <c r="BZ118" s="3">
        <v>0</v>
      </c>
      <c r="CA118" s="3">
        <v>0</v>
      </c>
      <c r="CB118" s="3">
        <v>0</v>
      </c>
      <c r="CC118" s="3">
        <v>0</v>
      </c>
      <c r="CD118" s="3">
        <v>0</v>
      </c>
      <c r="CE118" s="29">
        <v>453575</v>
      </c>
      <c r="CG118" s="3">
        <v>0</v>
      </c>
      <c r="CH118" s="3">
        <v>0</v>
      </c>
      <c r="CI118" s="3">
        <v>290844.92</v>
      </c>
      <c r="CJ118" s="3">
        <v>0</v>
      </c>
      <c r="CK118" s="3">
        <v>290844.92</v>
      </c>
      <c r="CM118" s="3">
        <v>0</v>
      </c>
      <c r="CN118" s="3">
        <v>0</v>
      </c>
      <c r="CO118" s="3">
        <v>0</v>
      </c>
      <c r="CQ118" s="3">
        <v>290844.92</v>
      </c>
      <c r="CR118" s="35">
        <f t="shared" si="13"/>
        <v>0.64122784545003575</v>
      </c>
    </row>
    <row r="119" spans="1:97" hidden="1" outlineLevel="1" x14ac:dyDescent="0.15">
      <c r="A119" s="3" t="s">
        <v>117</v>
      </c>
      <c r="B119" s="10" t="s">
        <v>338</v>
      </c>
      <c r="C119" s="3" t="s">
        <v>339</v>
      </c>
      <c r="D119" s="3">
        <v>0</v>
      </c>
      <c r="E119" s="3">
        <v>0</v>
      </c>
      <c r="F119" s="3">
        <v>11717.92</v>
      </c>
      <c r="G119" s="3">
        <v>0</v>
      </c>
      <c r="I119" s="29">
        <v>0</v>
      </c>
      <c r="J119" s="29">
        <v>0</v>
      </c>
      <c r="K119" s="31"/>
      <c r="L119" s="29"/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>
        <v>0</v>
      </c>
      <c r="AE119" s="3">
        <v>0</v>
      </c>
      <c r="AF119" s="3">
        <v>0</v>
      </c>
      <c r="AG119" s="3">
        <v>0</v>
      </c>
      <c r="AH119" s="3">
        <v>0</v>
      </c>
      <c r="AI119" s="3">
        <v>0</v>
      </c>
      <c r="AJ119" s="3">
        <v>0</v>
      </c>
      <c r="AK119" s="3">
        <v>0</v>
      </c>
      <c r="AL119" s="3">
        <v>0</v>
      </c>
      <c r="AM119" s="3">
        <v>0</v>
      </c>
      <c r="AN119" s="3">
        <v>0</v>
      </c>
      <c r="AO119" s="3">
        <v>0</v>
      </c>
      <c r="AP119" s="3">
        <v>0</v>
      </c>
      <c r="AQ119" s="3">
        <v>0</v>
      </c>
      <c r="AR119" s="3">
        <v>0</v>
      </c>
      <c r="AS119" s="3">
        <v>0</v>
      </c>
      <c r="AT119" s="3">
        <v>0</v>
      </c>
      <c r="AU119" s="3">
        <v>0</v>
      </c>
      <c r="AV119" s="3">
        <v>0</v>
      </c>
      <c r="AW119" s="3">
        <v>0</v>
      </c>
      <c r="AX119" s="3">
        <v>0</v>
      </c>
      <c r="AY119" s="3">
        <v>0</v>
      </c>
      <c r="AZ119" s="3">
        <v>0</v>
      </c>
      <c r="BA119" s="3">
        <v>0</v>
      </c>
      <c r="BB119" s="3">
        <v>0</v>
      </c>
      <c r="BC119" s="3">
        <v>0</v>
      </c>
      <c r="BD119" s="3">
        <v>0</v>
      </c>
      <c r="BE119" s="3">
        <v>0</v>
      </c>
      <c r="BF119" s="3">
        <v>0</v>
      </c>
      <c r="BG119" s="3">
        <v>0</v>
      </c>
      <c r="BH119" s="3">
        <v>0</v>
      </c>
      <c r="BI119" s="3">
        <v>0</v>
      </c>
      <c r="BJ119" s="3">
        <v>0</v>
      </c>
      <c r="BK119" s="3">
        <v>0</v>
      </c>
      <c r="BL119" s="3">
        <v>0</v>
      </c>
      <c r="BM119" s="3">
        <v>0</v>
      </c>
      <c r="BN119" s="3">
        <v>0</v>
      </c>
      <c r="BO119" s="3">
        <v>0</v>
      </c>
      <c r="BP119" s="3">
        <v>0</v>
      </c>
      <c r="BQ119" s="3">
        <v>0</v>
      </c>
      <c r="BR119" s="3">
        <v>0</v>
      </c>
      <c r="BS119" s="3">
        <v>0</v>
      </c>
      <c r="BT119" s="3">
        <v>0</v>
      </c>
      <c r="BU119" s="3">
        <v>0</v>
      </c>
      <c r="BV119" s="3">
        <v>0</v>
      </c>
      <c r="BW119" s="3">
        <v>0</v>
      </c>
      <c r="BX119" s="3">
        <v>0</v>
      </c>
      <c r="BY119" s="3">
        <v>14000</v>
      </c>
      <c r="BZ119" s="3">
        <v>0</v>
      </c>
      <c r="CA119" s="3">
        <v>0</v>
      </c>
      <c r="CB119" s="3">
        <v>0</v>
      </c>
      <c r="CC119" s="3">
        <v>0</v>
      </c>
      <c r="CD119" s="3">
        <v>0</v>
      </c>
      <c r="CE119" s="29">
        <v>14000</v>
      </c>
      <c r="CG119" s="3">
        <v>0</v>
      </c>
      <c r="CH119" s="3">
        <v>0</v>
      </c>
      <c r="CI119" s="3">
        <v>9885.68</v>
      </c>
      <c r="CJ119" s="3">
        <v>0</v>
      </c>
      <c r="CK119" s="3">
        <v>9885.68</v>
      </c>
      <c r="CM119" s="3">
        <v>0</v>
      </c>
      <c r="CN119" s="3">
        <v>0</v>
      </c>
      <c r="CO119" s="3">
        <v>0</v>
      </c>
      <c r="CQ119" s="3">
        <v>9885.68</v>
      </c>
      <c r="CR119" s="35">
        <f t="shared" si="13"/>
        <v>0.70611999999999997</v>
      </c>
    </row>
    <row r="120" spans="1:97" hidden="1" outlineLevel="1" x14ac:dyDescent="0.15">
      <c r="A120" s="3" t="s">
        <v>118</v>
      </c>
      <c r="B120" s="10" t="s">
        <v>340</v>
      </c>
      <c r="C120" s="3" t="s">
        <v>341</v>
      </c>
      <c r="D120" s="3">
        <v>0</v>
      </c>
      <c r="E120" s="3">
        <v>0</v>
      </c>
      <c r="F120" s="3">
        <v>15490.15</v>
      </c>
      <c r="G120" s="3">
        <v>0</v>
      </c>
      <c r="I120" s="29">
        <v>0</v>
      </c>
      <c r="J120" s="29">
        <v>0</v>
      </c>
      <c r="K120" s="31"/>
      <c r="L120" s="29"/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  <c r="AD120" s="3">
        <v>0</v>
      </c>
      <c r="AE120" s="3">
        <v>0</v>
      </c>
      <c r="AF120" s="3">
        <v>0</v>
      </c>
      <c r="AG120" s="3">
        <v>0</v>
      </c>
      <c r="AH120" s="3">
        <v>0</v>
      </c>
      <c r="AI120" s="3">
        <v>0</v>
      </c>
      <c r="AJ120" s="3">
        <v>0</v>
      </c>
      <c r="AK120" s="3">
        <v>0</v>
      </c>
      <c r="AL120" s="3">
        <v>0</v>
      </c>
      <c r="AM120" s="3">
        <v>0</v>
      </c>
      <c r="AN120" s="3">
        <v>0</v>
      </c>
      <c r="AO120" s="3">
        <v>0</v>
      </c>
      <c r="AP120" s="3">
        <v>0</v>
      </c>
      <c r="AQ120" s="3">
        <v>0</v>
      </c>
      <c r="AR120" s="3">
        <v>0</v>
      </c>
      <c r="AS120" s="3">
        <v>0</v>
      </c>
      <c r="AT120" s="3">
        <v>0</v>
      </c>
      <c r="AU120" s="3">
        <v>0</v>
      </c>
      <c r="AV120" s="3">
        <v>0</v>
      </c>
      <c r="AW120" s="3">
        <v>0</v>
      </c>
      <c r="AX120" s="3">
        <v>0</v>
      </c>
      <c r="AY120" s="3">
        <v>0</v>
      </c>
      <c r="AZ120" s="3">
        <v>0</v>
      </c>
      <c r="BA120" s="3">
        <v>0</v>
      </c>
      <c r="BB120" s="3">
        <v>0</v>
      </c>
      <c r="BC120" s="3">
        <v>0</v>
      </c>
      <c r="BD120" s="3">
        <v>0</v>
      </c>
      <c r="BE120" s="3">
        <v>0</v>
      </c>
      <c r="BF120" s="3">
        <v>0</v>
      </c>
      <c r="BG120" s="3">
        <v>0</v>
      </c>
      <c r="BH120" s="3">
        <v>0</v>
      </c>
      <c r="BI120" s="3">
        <v>0</v>
      </c>
      <c r="BJ120" s="3">
        <v>0</v>
      </c>
      <c r="BK120" s="3">
        <v>0</v>
      </c>
      <c r="BL120" s="3">
        <v>0</v>
      </c>
      <c r="BM120" s="3">
        <v>0</v>
      </c>
      <c r="BN120" s="3">
        <v>0</v>
      </c>
      <c r="BO120" s="3">
        <v>0</v>
      </c>
      <c r="BP120" s="3">
        <v>0</v>
      </c>
      <c r="BQ120" s="3">
        <v>0</v>
      </c>
      <c r="BR120" s="3">
        <v>0</v>
      </c>
      <c r="BS120" s="3">
        <v>0</v>
      </c>
      <c r="BT120" s="3">
        <v>0</v>
      </c>
      <c r="BU120" s="3">
        <v>0</v>
      </c>
      <c r="BV120" s="3">
        <v>0</v>
      </c>
      <c r="BW120" s="3">
        <v>0</v>
      </c>
      <c r="BX120" s="3">
        <v>0</v>
      </c>
      <c r="BY120" s="3">
        <v>0</v>
      </c>
      <c r="BZ120" s="3">
        <v>38000</v>
      </c>
      <c r="CA120" s="3">
        <v>0</v>
      </c>
      <c r="CB120" s="3">
        <v>0</v>
      </c>
      <c r="CC120" s="3">
        <v>0</v>
      </c>
      <c r="CD120" s="3">
        <v>0</v>
      </c>
      <c r="CE120" s="29">
        <v>38000</v>
      </c>
      <c r="CG120" s="3">
        <v>0</v>
      </c>
      <c r="CH120" s="3">
        <v>0</v>
      </c>
      <c r="CI120" s="3">
        <v>31578.7</v>
      </c>
      <c r="CJ120" s="3">
        <v>0</v>
      </c>
      <c r="CK120" s="3">
        <v>31578.7</v>
      </c>
      <c r="CM120" s="3">
        <v>0</v>
      </c>
      <c r="CN120" s="3">
        <v>0</v>
      </c>
      <c r="CO120" s="3">
        <v>0</v>
      </c>
      <c r="CQ120" s="3">
        <v>31578.7</v>
      </c>
      <c r="CR120" s="35">
        <f t="shared" si="13"/>
        <v>0.83101842105263157</v>
      </c>
    </row>
    <row r="121" spans="1:97" hidden="1" outlineLevel="1" x14ac:dyDescent="0.15">
      <c r="A121" s="3" t="s">
        <v>119</v>
      </c>
      <c r="B121" s="10" t="s">
        <v>342</v>
      </c>
      <c r="C121" s="3" t="s">
        <v>343</v>
      </c>
      <c r="D121" s="3">
        <v>0</v>
      </c>
      <c r="E121" s="3">
        <v>0</v>
      </c>
      <c r="F121" s="3">
        <v>338.73</v>
      </c>
      <c r="G121" s="3">
        <v>0</v>
      </c>
      <c r="I121" s="29">
        <v>0</v>
      </c>
      <c r="J121" s="29">
        <v>0</v>
      </c>
      <c r="K121" s="31"/>
      <c r="L121" s="29"/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0</v>
      </c>
      <c r="AB121" s="3">
        <v>0</v>
      </c>
      <c r="AC121" s="3">
        <v>0</v>
      </c>
      <c r="AD121" s="3">
        <v>0</v>
      </c>
      <c r="AE121" s="3">
        <v>0</v>
      </c>
      <c r="AF121" s="3">
        <v>0</v>
      </c>
      <c r="AG121" s="3">
        <v>0</v>
      </c>
      <c r="AH121" s="3">
        <v>0</v>
      </c>
      <c r="AI121" s="3">
        <v>0</v>
      </c>
      <c r="AJ121" s="3">
        <v>0</v>
      </c>
      <c r="AK121" s="3">
        <v>0</v>
      </c>
      <c r="AL121" s="3">
        <v>0</v>
      </c>
      <c r="AM121" s="3">
        <v>0</v>
      </c>
      <c r="AN121" s="3">
        <v>0</v>
      </c>
      <c r="AO121" s="3">
        <v>0</v>
      </c>
      <c r="AP121" s="3">
        <v>0</v>
      </c>
      <c r="AQ121" s="3">
        <v>0</v>
      </c>
      <c r="AR121" s="3">
        <v>0</v>
      </c>
      <c r="AS121" s="3">
        <v>0</v>
      </c>
      <c r="AT121" s="3">
        <v>0</v>
      </c>
      <c r="AU121" s="3">
        <v>0</v>
      </c>
      <c r="AV121" s="3">
        <v>0</v>
      </c>
      <c r="AW121" s="3">
        <v>0</v>
      </c>
      <c r="AX121" s="3">
        <v>0</v>
      </c>
      <c r="AY121" s="3">
        <v>0</v>
      </c>
      <c r="AZ121" s="3">
        <v>0</v>
      </c>
      <c r="BA121" s="3">
        <v>0</v>
      </c>
      <c r="BB121" s="3">
        <v>0</v>
      </c>
      <c r="BC121" s="3">
        <v>0</v>
      </c>
      <c r="BD121" s="3">
        <v>0</v>
      </c>
      <c r="BE121" s="3">
        <v>0</v>
      </c>
      <c r="BF121" s="3">
        <v>0</v>
      </c>
      <c r="BG121" s="3">
        <v>0</v>
      </c>
      <c r="BH121" s="3">
        <v>0</v>
      </c>
      <c r="BI121" s="3">
        <v>0</v>
      </c>
      <c r="BJ121" s="3">
        <v>0</v>
      </c>
      <c r="BK121" s="3">
        <v>0</v>
      </c>
      <c r="BL121" s="3">
        <v>0</v>
      </c>
      <c r="BM121" s="3">
        <v>0</v>
      </c>
      <c r="BN121" s="3">
        <v>0</v>
      </c>
      <c r="BO121" s="3">
        <v>0</v>
      </c>
      <c r="BP121" s="3">
        <v>0</v>
      </c>
      <c r="BQ121" s="3">
        <v>0</v>
      </c>
      <c r="BR121" s="3">
        <v>0</v>
      </c>
      <c r="BS121" s="3">
        <v>0</v>
      </c>
      <c r="BT121" s="3">
        <v>0</v>
      </c>
      <c r="BU121" s="3">
        <v>0</v>
      </c>
      <c r="BV121" s="3">
        <v>0</v>
      </c>
      <c r="BW121" s="3">
        <v>0</v>
      </c>
      <c r="BX121" s="3">
        <v>0</v>
      </c>
      <c r="BY121" s="3">
        <v>0</v>
      </c>
      <c r="BZ121" s="3">
        <v>0</v>
      </c>
      <c r="CA121" s="3">
        <v>1500</v>
      </c>
      <c r="CB121" s="3">
        <v>0</v>
      </c>
      <c r="CC121" s="3">
        <v>0</v>
      </c>
      <c r="CD121" s="3">
        <v>0</v>
      </c>
      <c r="CE121" s="29">
        <v>1500</v>
      </c>
      <c r="CG121" s="3">
        <v>0</v>
      </c>
      <c r="CH121" s="3">
        <v>0</v>
      </c>
      <c r="CI121" s="3">
        <v>861.93000000000006</v>
      </c>
      <c r="CJ121" s="3">
        <v>0</v>
      </c>
      <c r="CK121" s="3">
        <v>861.93000000000006</v>
      </c>
      <c r="CM121" s="3">
        <v>0</v>
      </c>
      <c r="CN121" s="3">
        <v>0</v>
      </c>
      <c r="CO121" s="3">
        <v>0</v>
      </c>
      <c r="CQ121" s="3">
        <v>861.93000000000006</v>
      </c>
      <c r="CR121" s="35">
        <f t="shared" si="13"/>
        <v>0.57462000000000002</v>
      </c>
    </row>
    <row r="122" spans="1:97" hidden="1" outlineLevel="1" x14ac:dyDescent="0.15">
      <c r="A122" s="3" t="s">
        <v>120</v>
      </c>
      <c r="B122" s="10" t="s">
        <v>344</v>
      </c>
      <c r="C122" s="3" t="s">
        <v>345</v>
      </c>
      <c r="D122" s="3">
        <v>0</v>
      </c>
      <c r="E122" s="3">
        <v>0</v>
      </c>
      <c r="F122" s="3">
        <v>3318.16</v>
      </c>
      <c r="G122" s="3">
        <v>0</v>
      </c>
      <c r="I122" s="29">
        <v>0</v>
      </c>
      <c r="J122" s="29">
        <v>0</v>
      </c>
      <c r="K122" s="31"/>
      <c r="L122" s="29"/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>
        <v>0</v>
      </c>
      <c r="AE122" s="3">
        <v>0</v>
      </c>
      <c r="AF122" s="3">
        <v>0</v>
      </c>
      <c r="AG122" s="3">
        <v>0</v>
      </c>
      <c r="AH122" s="3">
        <v>0</v>
      </c>
      <c r="AI122" s="3">
        <v>0</v>
      </c>
      <c r="AJ122" s="3">
        <v>0</v>
      </c>
      <c r="AK122" s="3">
        <v>0</v>
      </c>
      <c r="AL122" s="3">
        <v>0</v>
      </c>
      <c r="AM122" s="3">
        <v>0</v>
      </c>
      <c r="AN122" s="3">
        <v>0</v>
      </c>
      <c r="AO122" s="3">
        <v>0</v>
      </c>
      <c r="AP122" s="3">
        <v>0</v>
      </c>
      <c r="AQ122" s="3">
        <v>0</v>
      </c>
      <c r="AR122" s="3">
        <v>0</v>
      </c>
      <c r="AS122" s="3">
        <v>0</v>
      </c>
      <c r="AT122" s="3">
        <v>0</v>
      </c>
      <c r="AU122" s="3">
        <v>0</v>
      </c>
      <c r="AV122" s="3">
        <v>0</v>
      </c>
      <c r="AW122" s="3">
        <v>0</v>
      </c>
      <c r="AX122" s="3">
        <v>0</v>
      </c>
      <c r="AY122" s="3">
        <v>0</v>
      </c>
      <c r="AZ122" s="3">
        <v>0</v>
      </c>
      <c r="BA122" s="3">
        <v>0</v>
      </c>
      <c r="BB122" s="3">
        <v>0</v>
      </c>
      <c r="BC122" s="3">
        <v>0</v>
      </c>
      <c r="BD122" s="3">
        <v>0</v>
      </c>
      <c r="BE122" s="3">
        <v>0</v>
      </c>
      <c r="BF122" s="3">
        <v>0</v>
      </c>
      <c r="BG122" s="3">
        <v>0</v>
      </c>
      <c r="BH122" s="3">
        <v>0</v>
      </c>
      <c r="BI122" s="3">
        <v>0</v>
      </c>
      <c r="BJ122" s="3">
        <v>0</v>
      </c>
      <c r="BK122" s="3">
        <v>0</v>
      </c>
      <c r="BL122" s="3">
        <v>0</v>
      </c>
      <c r="BM122" s="3">
        <v>0</v>
      </c>
      <c r="BN122" s="3">
        <v>0</v>
      </c>
      <c r="BO122" s="3">
        <v>0</v>
      </c>
      <c r="BP122" s="3">
        <v>0</v>
      </c>
      <c r="BQ122" s="3">
        <v>0</v>
      </c>
      <c r="BR122" s="3">
        <v>0</v>
      </c>
      <c r="BS122" s="3">
        <v>0</v>
      </c>
      <c r="BT122" s="3">
        <v>0</v>
      </c>
      <c r="BU122" s="3">
        <v>0</v>
      </c>
      <c r="BV122" s="3">
        <v>0</v>
      </c>
      <c r="BW122" s="3">
        <v>0</v>
      </c>
      <c r="BX122" s="3">
        <v>0</v>
      </c>
      <c r="BY122" s="3">
        <v>0</v>
      </c>
      <c r="BZ122" s="3">
        <v>0</v>
      </c>
      <c r="CA122" s="3">
        <v>0</v>
      </c>
      <c r="CB122" s="3">
        <v>23500</v>
      </c>
      <c r="CC122" s="3">
        <v>0</v>
      </c>
      <c r="CD122" s="3">
        <v>0</v>
      </c>
      <c r="CE122" s="29">
        <v>23500</v>
      </c>
      <c r="CG122" s="3">
        <v>0</v>
      </c>
      <c r="CH122" s="3">
        <v>0</v>
      </c>
      <c r="CI122" s="3">
        <v>14763</v>
      </c>
      <c r="CJ122" s="3">
        <v>0</v>
      </c>
      <c r="CK122" s="3">
        <v>14763</v>
      </c>
      <c r="CM122" s="3">
        <v>0</v>
      </c>
      <c r="CN122" s="3">
        <v>0</v>
      </c>
      <c r="CO122" s="3">
        <v>0</v>
      </c>
      <c r="CQ122" s="3">
        <v>14763</v>
      </c>
      <c r="CR122" s="35">
        <f t="shared" si="13"/>
        <v>0.62821276595744679</v>
      </c>
    </row>
    <row r="123" spans="1:97" s="4" customFormat="1" collapsed="1" x14ac:dyDescent="0.15">
      <c r="A123" s="5" t="s">
        <v>23</v>
      </c>
      <c r="B123" s="11"/>
      <c r="C123" s="2" t="s">
        <v>14</v>
      </c>
      <c r="D123" s="5">
        <v>5410.5300000000007</v>
      </c>
      <c r="E123" s="5">
        <v>1137.19</v>
      </c>
      <c r="F123" s="5">
        <v>1026954.1300000001</v>
      </c>
      <c r="G123" s="5">
        <v>67679.399999999994</v>
      </c>
      <c r="H123" s="5"/>
      <c r="I123" s="5">
        <v>0</v>
      </c>
      <c r="J123" s="5">
        <v>0</v>
      </c>
      <c r="K123" s="5"/>
      <c r="L123" s="7"/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5">
        <v>0</v>
      </c>
      <c r="AC123" s="5">
        <v>0</v>
      </c>
      <c r="AD123" s="5">
        <v>0</v>
      </c>
      <c r="AE123" s="5">
        <v>0</v>
      </c>
      <c r="AF123" s="5">
        <v>0</v>
      </c>
      <c r="AG123" s="5">
        <v>0</v>
      </c>
      <c r="AH123" s="5">
        <v>0</v>
      </c>
      <c r="AI123" s="5">
        <v>0</v>
      </c>
      <c r="AJ123" s="5">
        <v>0</v>
      </c>
      <c r="AK123" s="5">
        <v>0</v>
      </c>
      <c r="AL123" s="5">
        <v>0</v>
      </c>
      <c r="AM123" s="5">
        <v>0</v>
      </c>
      <c r="AN123" s="5">
        <v>0</v>
      </c>
      <c r="AO123" s="5">
        <v>0</v>
      </c>
      <c r="AP123" s="5">
        <v>0</v>
      </c>
      <c r="AQ123" s="5">
        <v>0</v>
      </c>
      <c r="AR123" s="5">
        <v>0</v>
      </c>
      <c r="AS123" s="5">
        <v>0</v>
      </c>
      <c r="AT123" s="5">
        <v>0</v>
      </c>
      <c r="AU123" s="5">
        <v>0</v>
      </c>
      <c r="AV123" s="5">
        <v>0</v>
      </c>
      <c r="AW123" s="5">
        <v>0</v>
      </c>
      <c r="AX123" s="5">
        <v>0</v>
      </c>
      <c r="AY123" s="5">
        <v>0</v>
      </c>
      <c r="AZ123" s="5">
        <v>0</v>
      </c>
      <c r="BA123" s="5">
        <v>0</v>
      </c>
      <c r="BB123" s="5">
        <v>0</v>
      </c>
      <c r="BC123" s="5">
        <v>0</v>
      </c>
      <c r="BD123" s="5">
        <v>0</v>
      </c>
      <c r="BE123" s="5">
        <v>0</v>
      </c>
      <c r="BF123" s="5">
        <v>0</v>
      </c>
      <c r="BG123" s="5">
        <v>0</v>
      </c>
      <c r="BH123" s="5">
        <v>0</v>
      </c>
      <c r="BI123" s="5">
        <v>0</v>
      </c>
      <c r="BJ123" s="5">
        <v>0</v>
      </c>
      <c r="BK123" s="5">
        <v>0</v>
      </c>
      <c r="BL123" s="5">
        <v>0</v>
      </c>
      <c r="BM123" s="5">
        <v>0</v>
      </c>
      <c r="BN123" s="5">
        <v>418286</v>
      </c>
      <c r="BO123" s="5">
        <v>47492</v>
      </c>
      <c r="BP123" s="5">
        <v>26700</v>
      </c>
      <c r="BQ123" s="5">
        <v>87400</v>
      </c>
      <c r="BR123" s="5">
        <v>6750</v>
      </c>
      <c r="BS123" s="5">
        <v>45200</v>
      </c>
      <c r="BT123" s="5">
        <v>329544</v>
      </c>
      <c r="BU123" s="5">
        <v>188000</v>
      </c>
      <c r="BV123" s="5">
        <v>173000</v>
      </c>
      <c r="BW123" s="5">
        <v>70000</v>
      </c>
      <c r="BX123" s="5">
        <v>453575</v>
      </c>
      <c r="BY123" s="5">
        <v>14000</v>
      </c>
      <c r="BZ123" s="5">
        <v>38000</v>
      </c>
      <c r="CA123" s="5">
        <v>1500</v>
      </c>
      <c r="CB123" s="5">
        <v>23500</v>
      </c>
      <c r="CC123" s="5">
        <v>0</v>
      </c>
      <c r="CD123" s="5">
        <v>0</v>
      </c>
      <c r="CE123" s="5">
        <v>1922947</v>
      </c>
      <c r="CF123" s="7"/>
      <c r="CG123" s="5">
        <v>28707.18</v>
      </c>
      <c r="CH123" s="5">
        <v>1610.4</v>
      </c>
      <c r="CI123" s="5">
        <v>1125600.1099999999</v>
      </c>
      <c r="CJ123" s="5">
        <v>69136.290000000008</v>
      </c>
      <c r="CK123" s="5">
        <v>1225053.98</v>
      </c>
      <c r="CL123" s="2"/>
      <c r="CM123" s="5">
        <v>0</v>
      </c>
      <c r="CN123" s="5">
        <v>0</v>
      </c>
      <c r="CO123" s="5">
        <v>0</v>
      </c>
      <c r="CQ123" s="5">
        <v>1225053.98</v>
      </c>
      <c r="CR123" s="41">
        <f t="shared" si="13"/>
        <v>0.63707111012420004</v>
      </c>
      <c r="CS123" s="38"/>
    </row>
    <row r="124" spans="1:97" s="4" customFormat="1" x14ac:dyDescent="0.15">
      <c r="B124" s="11"/>
      <c r="H124" s="7"/>
      <c r="I124" s="7"/>
      <c r="J124" s="7"/>
      <c r="K124" s="7"/>
      <c r="L124" s="7"/>
      <c r="CE124" s="7"/>
      <c r="CF124" s="7"/>
      <c r="CK124" s="7"/>
      <c r="CO124" s="7"/>
      <c r="CR124" s="39"/>
      <c r="CS124" s="39"/>
    </row>
    <row r="125" spans="1:97" hidden="1" outlineLevel="1" x14ac:dyDescent="0.15">
      <c r="A125" s="3" t="s">
        <v>121</v>
      </c>
      <c r="B125" s="10" t="s">
        <v>346</v>
      </c>
      <c r="C125" s="3" t="s">
        <v>347</v>
      </c>
      <c r="D125" s="3">
        <v>0</v>
      </c>
      <c r="E125" s="3">
        <v>0</v>
      </c>
      <c r="F125" s="3">
        <v>849680.58000000007</v>
      </c>
      <c r="G125" s="3">
        <v>10000</v>
      </c>
      <c r="I125" s="29">
        <v>0</v>
      </c>
      <c r="J125" s="29">
        <v>0</v>
      </c>
      <c r="K125" s="31"/>
      <c r="L125" s="29"/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  <c r="AD125" s="3">
        <v>0</v>
      </c>
      <c r="AE125" s="3">
        <v>0</v>
      </c>
      <c r="AF125" s="3">
        <v>0</v>
      </c>
      <c r="AG125" s="3">
        <v>0</v>
      </c>
      <c r="AH125" s="3">
        <v>0</v>
      </c>
      <c r="AI125" s="3">
        <v>0</v>
      </c>
      <c r="AJ125" s="3">
        <v>0</v>
      </c>
      <c r="AK125" s="3">
        <v>0</v>
      </c>
      <c r="AL125" s="3">
        <v>0</v>
      </c>
      <c r="AM125" s="3">
        <v>0</v>
      </c>
      <c r="AN125" s="3">
        <v>0</v>
      </c>
      <c r="AO125" s="3">
        <v>0</v>
      </c>
      <c r="AP125" s="3">
        <v>0</v>
      </c>
      <c r="AQ125" s="3">
        <v>0</v>
      </c>
      <c r="AR125" s="3">
        <v>0</v>
      </c>
      <c r="AS125" s="3">
        <v>0</v>
      </c>
      <c r="AT125" s="3">
        <v>0</v>
      </c>
      <c r="AU125" s="3">
        <v>0</v>
      </c>
      <c r="AV125" s="3">
        <v>0</v>
      </c>
      <c r="AW125" s="3">
        <v>0</v>
      </c>
      <c r="AX125" s="3">
        <v>0</v>
      </c>
      <c r="AY125" s="3">
        <v>0</v>
      </c>
      <c r="AZ125" s="3">
        <v>0</v>
      </c>
      <c r="BA125" s="3">
        <v>0</v>
      </c>
      <c r="BB125" s="3">
        <v>0</v>
      </c>
      <c r="BC125" s="3">
        <v>0</v>
      </c>
      <c r="BD125" s="3">
        <v>0</v>
      </c>
      <c r="BE125" s="3">
        <v>0</v>
      </c>
      <c r="BF125" s="3">
        <v>0</v>
      </c>
      <c r="BG125" s="3">
        <v>0</v>
      </c>
      <c r="BH125" s="3">
        <v>0</v>
      </c>
      <c r="BI125" s="3">
        <v>0</v>
      </c>
      <c r="BJ125" s="3">
        <v>0</v>
      </c>
      <c r="BK125" s="3">
        <v>0</v>
      </c>
      <c r="BL125" s="3">
        <v>0</v>
      </c>
      <c r="BM125" s="3">
        <v>0</v>
      </c>
      <c r="BN125" s="3">
        <v>0</v>
      </c>
      <c r="BO125" s="3">
        <v>0</v>
      </c>
      <c r="BP125" s="3">
        <v>0</v>
      </c>
      <c r="BQ125" s="3">
        <v>0</v>
      </c>
      <c r="BR125" s="3">
        <v>0</v>
      </c>
      <c r="BS125" s="3">
        <v>0</v>
      </c>
      <c r="BT125" s="3">
        <v>0</v>
      </c>
      <c r="BU125" s="3">
        <v>0</v>
      </c>
      <c r="BV125" s="3">
        <v>0</v>
      </c>
      <c r="BW125" s="3">
        <v>0</v>
      </c>
      <c r="BX125" s="3">
        <v>0</v>
      </c>
      <c r="BY125" s="3">
        <v>0</v>
      </c>
      <c r="BZ125" s="3">
        <v>0</v>
      </c>
      <c r="CA125" s="3">
        <v>0</v>
      </c>
      <c r="CB125" s="3">
        <v>0</v>
      </c>
      <c r="CC125" s="3">
        <v>1078672</v>
      </c>
      <c r="CD125" s="3">
        <v>0</v>
      </c>
      <c r="CE125" s="29">
        <v>1078672</v>
      </c>
      <c r="CG125" s="3">
        <v>6843.5</v>
      </c>
      <c r="CH125" s="3">
        <v>0</v>
      </c>
      <c r="CI125" s="3">
        <v>786039.49</v>
      </c>
      <c r="CJ125" s="3">
        <v>6990</v>
      </c>
      <c r="CK125" s="3">
        <v>799872.99</v>
      </c>
      <c r="CM125" s="3">
        <v>0</v>
      </c>
      <c r="CN125" s="3">
        <v>0</v>
      </c>
      <c r="CO125" s="3">
        <v>0</v>
      </c>
      <c r="CQ125" s="3">
        <v>799872.99</v>
      </c>
      <c r="CR125" s="35">
        <f>IF(CE125=0,"n/a",CQ125/(CE125))</f>
        <v>0.74153495223756616</v>
      </c>
    </row>
    <row r="126" spans="1:97" s="4" customFormat="1" collapsed="1" x14ac:dyDescent="0.15">
      <c r="A126" s="5" t="s">
        <v>24</v>
      </c>
      <c r="B126" s="11"/>
      <c r="C126" s="2" t="s">
        <v>15</v>
      </c>
      <c r="D126" s="5">
        <v>0</v>
      </c>
      <c r="E126" s="5">
        <v>0</v>
      </c>
      <c r="F126" s="5">
        <v>849680.58000000007</v>
      </c>
      <c r="G126" s="5">
        <v>10000</v>
      </c>
      <c r="H126" s="5"/>
      <c r="I126" s="5">
        <v>0</v>
      </c>
      <c r="J126" s="5">
        <v>0</v>
      </c>
      <c r="K126" s="5"/>
      <c r="L126" s="7"/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5">
        <v>0</v>
      </c>
      <c r="Z126" s="5">
        <v>0</v>
      </c>
      <c r="AA126" s="5">
        <v>0</v>
      </c>
      <c r="AB126" s="5">
        <v>0</v>
      </c>
      <c r="AC126" s="5">
        <v>0</v>
      </c>
      <c r="AD126" s="5">
        <v>0</v>
      </c>
      <c r="AE126" s="5">
        <v>0</v>
      </c>
      <c r="AF126" s="5">
        <v>0</v>
      </c>
      <c r="AG126" s="5">
        <v>0</v>
      </c>
      <c r="AH126" s="5">
        <v>0</v>
      </c>
      <c r="AI126" s="5">
        <v>0</v>
      </c>
      <c r="AJ126" s="5">
        <v>0</v>
      </c>
      <c r="AK126" s="5">
        <v>0</v>
      </c>
      <c r="AL126" s="5">
        <v>0</v>
      </c>
      <c r="AM126" s="5">
        <v>0</v>
      </c>
      <c r="AN126" s="5">
        <v>0</v>
      </c>
      <c r="AO126" s="5">
        <v>0</v>
      </c>
      <c r="AP126" s="5">
        <v>0</v>
      </c>
      <c r="AQ126" s="5">
        <v>0</v>
      </c>
      <c r="AR126" s="5">
        <v>0</v>
      </c>
      <c r="AS126" s="5">
        <v>0</v>
      </c>
      <c r="AT126" s="5">
        <v>0</v>
      </c>
      <c r="AU126" s="5">
        <v>0</v>
      </c>
      <c r="AV126" s="5">
        <v>0</v>
      </c>
      <c r="AW126" s="5">
        <v>0</v>
      </c>
      <c r="AX126" s="5">
        <v>0</v>
      </c>
      <c r="AY126" s="5">
        <v>0</v>
      </c>
      <c r="AZ126" s="5">
        <v>0</v>
      </c>
      <c r="BA126" s="5">
        <v>0</v>
      </c>
      <c r="BB126" s="5">
        <v>0</v>
      </c>
      <c r="BC126" s="5">
        <v>0</v>
      </c>
      <c r="BD126" s="5">
        <v>0</v>
      </c>
      <c r="BE126" s="5">
        <v>0</v>
      </c>
      <c r="BF126" s="5">
        <v>0</v>
      </c>
      <c r="BG126" s="5">
        <v>0</v>
      </c>
      <c r="BH126" s="5">
        <v>0</v>
      </c>
      <c r="BI126" s="5">
        <v>0</v>
      </c>
      <c r="BJ126" s="5">
        <v>0</v>
      </c>
      <c r="BK126" s="5">
        <v>0</v>
      </c>
      <c r="BL126" s="5">
        <v>0</v>
      </c>
      <c r="BM126" s="5">
        <v>0</v>
      </c>
      <c r="BN126" s="5">
        <v>0</v>
      </c>
      <c r="BO126" s="5">
        <v>0</v>
      </c>
      <c r="BP126" s="5">
        <v>0</v>
      </c>
      <c r="BQ126" s="5">
        <v>0</v>
      </c>
      <c r="BR126" s="5">
        <v>0</v>
      </c>
      <c r="BS126" s="5">
        <v>0</v>
      </c>
      <c r="BT126" s="5">
        <v>0</v>
      </c>
      <c r="BU126" s="5">
        <v>0</v>
      </c>
      <c r="BV126" s="5">
        <v>0</v>
      </c>
      <c r="BW126" s="5">
        <v>0</v>
      </c>
      <c r="BX126" s="5">
        <v>0</v>
      </c>
      <c r="BY126" s="5">
        <v>0</v>
      </c>
      <c r="BZ126" s="5">
        <v>0</v>
      </c>
      <c r="CA126" s="5">
        <v>0</v>
      </c>
      <c r="CB126" s="5">
        <v>0</v>
      </c>
      <c r="CC126" s="5">
        <v>1078672</v>
      </c>
      <c r="CD126" s="5">
        <v>0</v>
      </c>
      <c r="CE126" s="5">
        <v>1078672</v>
      </c>
      <c r="CF126" s="7"/>
      <c r="CG126" s="5">
        <v>6843.5</v>
      </c>
      <c r="CH126" s="5">
        <v>0</v>
      </c>
      <c r="CI126" s="5">
        <v>786039.49</v>
      </c>
      <c r="CJ126" s="5">
        <v>6990</v>
      </c>
      <c r="CK126" s="5">
        <v>799872.99</v>
      </c>
      <c r="CL126" s="2"/>
      <c r="CM126" s="5">
        <v>0</v>
      </c>
      <c r="CN126" s="5">
        <v>0</v>
      </c>
      <c r="CO126" s="5">
        <v>0</v>
      </c>
      <c r="CQ126" s="5">
        <v>799872.99</v>
      </c>
      <c r="CR126" s="41">
        <f>IF(CE126=0,"n/a",CQ126/(CE126))</f>
        <v>0.74153495223756616</v>
      </c>
      <c r="CS126" s="38"/>
    </row>
    <row r="127" spans="1:97" x14ac:dyDescent="0.15">
      <c r="H127" s="7"/>
      <c r="I127" s="7"/>
      <c r="J127" s="7"/>
      <c r="K127" s="7"/>
      <c r="L127" s="7"/>
      <c r="CE127" s="7"/>
      <c r="CF127" s="7"/>
      <c r="CK127" s="9"/>
      <c r="CO127" s="9"/>
    </row>
    <row r="128" spans="1:97" x14ac:dyDescent="0.15">
      <c r="A128" s="5" t="s">
        <v>2</v>
      </c>
      <c r="C128" s="1" t="s">
        <v>16</v>
      </c>
      <c r="D128" s="5">
        <f t="shared" ref="D128:G128" si="14">D65+D104+D123+D126</f>
        <v>82362.7</v>
      </c>
      <c r="E128" s="5">
        <f t="shared" si="14"/>
        <v>71318.200000000012</v>
      </c>
      <c r="F128" s="5">
        <f t="shared" si="14"/>
        <v>16574795.879999999</v>
      </c>
      <c r="G128" s="5">
        <f t="shared" si="14"/>
        <v>80679.399999999994</v>
      </c>
      <c r="H128" s="5"/>
      <c r="I128" s="5"/>
      <c r="J128" s="5"/>
      <c r="K128" s="5"/>
      <c r="L128" s="7"/>
      <c r="M128" s="5">
        <f t="shared" ref="M128:AR128" si="15">M65+M104+M123+M126</f>
        <v>189582</v>
      </c>
      <c r="N128" s="5">
        <f t="shared" si="15"/>
        <v>138457</v>
      </c>
      <c r="O128" s="5">
        <f t="shared" si="15"/>
        <v>606605</v>
      </c>
      <c r="P128" s="5">
        <f t="shared" si="15"/>
        <v>73600</v>
      </c>
      <c r="Q128" s="5">
        <f t="shared" si="15"/>
        <v>6445796</v>
      </c>
      <c r="R128" s="5">
        <f t="shared" si="15"/>
        <v>66831</v>
      </c>
      <c r="S128" s="5">
        <f t="shared" si="15"/>
        <v>235221</v>
      </c>
      <c r="T128" s="5">
        <f t="shared" si="15"/>
        <v>31528</v>
      </c>
      <c r="U128" s="5">
        <f t="shared" si="15"/>
        <v>86978</v>
      </c>
      <c r="V128" s="5">
        <f t="shared" si="15"/>
        <v>3000</v>
      </c>
      <c r="W128" s="5">
        <f t="shared" si="15"/>
        <v>32853</v>
      </c>
      <c r="X128" s="5">
        <f t="shared" si="15"/>
        <v>68169</v>
      </c>
      <c r="Y128" s="5">
        <f t="shared" si="15"/>
        <v>60819</v>
      </c>
      <c r="Z128" s="5">
        <f t="shared" si="15"/>
        <v>75063</v>
      </c>
      <c r="AA128" s="5">
        <f t="shared" si="15"/>
        <v>874386</v>
      </c>
      <c r="AB128" s="5">
        <f t="shared" si="15"/>
        <v>799514</v>
      </c>
      <c r="AC128" s="5">
        <f t="shared" si="15"/>
        <v>22712</v>
      </c>
      <c r="AD128" s="5">
        <f t="shared" si="15"/>
        <v>465918</v>
      </c>
      <c r="AE128" s="5">
        <f t="shared" si="15"/>
        <v>135913</v>
      </c>
      <c r="AF128" s="5">
        <f t="shared" si="15"/>
        <v>2900</v>
      </c>
      <c r="AG128" s="5">
        <f t="shared" si="15"/>
        <v>3029141</v>
      </c>
      <c r="AH128" s="5">
        <f t="shared" si="15"/>
        <v>5850</v>
      </c>
      <c r="AI128" s="5">
        <f t="shared" si="15"/>
        <v>32360</v>
      </c>
      <c r="AJ128" s="5">
        <f t="shared" si="15"/>
        <v>33150</v>
      </c>
      <c r="AK128" s="5">
        <f t="shared" si="15"/>
        <v>3400</v>
      </c>
      <c r="AL128" s="5">
        <f t="shared" si="15"/>
        <v>61125</v>
      </c>
      <c r="AM128" s="5">
        <f t="shared" si="15"/>
        <v>48330</v>
      </c>
      <c r="AN128" s="5">
        <f t="shared" si="15"/>
        <v>55220</v>
      </c>
      <c r="AO128" s="5">
        <f t="shared" si="15"/>
        <v>29500</v>
      </c>
      <c r="AP128" s="5">
        <f t="shared" si="15"/>
        <v>22500</v>
      </c>
      <c r="AQ128" s="5">
        <f t="shared" si="15"/>
        <v>12500</v>
      </c>
      <c r="AR128" s="5">
        <f t="shared" si="15"/>
        <v>679375</v>
      </c>
      <c r="AS128" s="5">
        <f t="shared" ref="AS128:BX128" si="16">AS65+AS104+AS123+AS126</f>
        <v>11000</v>
      </c>
      <c r="AT128" s="5">
        <f t="shared" si="16"/>
        <v>24600</v>
      </c>
      <c r="AU128" s="5">
        <f t="shared" si="16"/>
        <v>671597</v>
      </c>
      <c r="AV128" s="5">
        <f t="shared" si="16"/>
        <v>3000</v>
      </c>
      <c r="AW128" s="5">
        <f t="shared" si="16"/>
        <v>36000</v>
      </c>
      <c r="AX128" s="5">
        <f t="shared" si="16"/>
        <v>73500</v>
      </c>
      <c r="AY128" s="5">
        <f t="shared" si="16"/>
        <v>180000</v>
      </c>
      <c r="AZ128" s="5">
        <f t="shared" si="16"/>
        <v>88850</v>
      </c>
      <c r="BA128" s="5">
        <f t="shared" si="16"/>
        <v>12600</v>
      </c>
      <c r="BB128" s="5">
        <f t="shared" si="16"/>
        <v>16720</v>
      </c>
      <c r="BC128" s="5">
        <f t="shared" si="16"/>
        <v>41500</v>
      </c>
      <c r="BD128" s="5">
        <f t="shared" si="16"/>
        <v>275000</v>
      </c>
      <c r="BE128" s="5">
        <f t="shared" si="16"/>
        <v>1500</v>
      </c>
      <c r="BF128" s="5">
        <f t="shared" si="16"/>
        <v>75000</v>
      </c>
      <c r="BG128" s="5">
        <f t="shared" si="16"/>
        <v>2150</v>
      </c>
      <c r="BH128" s="5">
        <f t="shared" si="16"/>
        <v>12000</v>
      </c>
      <c r="BI128" s="5">
        <f t="shared" si="16"/>
        <v>102600</v>
      </c>
      <c r="BJ128" s="5">
        <f t="shared" si="16"/>
        <v>32000</v>
      </c>
      <c r="BK128" s="5">
        <f t="shared" si="16"/>
        <v>3000</v>
      </c>
      <c r="BL128" s="5">
        <f t="shared" si="16"/>
        <v>618582</v>
      </c>
      <c r="BM128" s="5">
        <f t="shared" si="16"/>
        <v>747186</v>
      </c>
      <c r="BN128" s="5">
        <f t="shared" si="16"/>
        <v>418286</v>
      </c>
      <c r="BO128" s="5">
        <f t="shared" si="16"/>
        <v>47492</v>
      </c>
      <c r="BP128" s="5">
        <f t="shared" si="16"/>
        <v>26700</v>
      </c>
      <c r="BQ128" s="5">
        <f t="shared" si="16"/>
        <v>87400</v>
      </c>
      <c r="BR128" s="5">
        <f t="shared" si="16"/>
        <v>6750</v>
      </c>
      <c r="BS128" s="5">
        <f t="shared" si="16"/>
        <v>45200</v>
      </c>
      <c r="BT128" s="5">
        <f t="shared" si="16"/>
        <v>329544</v>
      </c>
      <c r="BU128" s="5">
        <f t="shared" si="16"/>
        <v>188000</v>
      </c>
      <c r="BV128" s="5">
        <f t="shared" si="16"/>
        <v>173000</v>
      </c>
      <c r="BW128" s="5">
        <f t="shared" si="16"/>
        <v>70000</v>
      </c>
      <c r="BX128" s="5">
        <f t="shared" si="16"/>
        <v>453575</v>
      </c>
      <c r="BY128" s="5">
        <f t="shared" ref="BY128:CD128" si="17">BY65+BY104+BY123+BY126</f>
        <v>14000</v>
      </c>
      <c r="BZ128" s="5">
        <f t="shared" si="17"/>
        <v>38000</v>
      </c>
      <c r="CA128" s="5">
        <f t="shared" si="17"/>
        <v>1500</v>
      </c>
      <c r="CB128" s="5">
        <f t="shared" si="17"/>
        <v>23500</v>
      </c>
      <c r="CC128" s="5">
        <f t="shared" si="17"/>
        <v>1078672</v>
      </c>
      <c r="CD128" s="5">
        <f t="shared" si="17"/>
        <v>1984170</v>
      </c>
      <c r="CE128" s="5">
        <f>CE65+CE104+CE123+CE126</f>
        <v>22442470</v>
      </c>
      <c r="CF128" s="7"/>
      <c r="CG128" s="5">
        <f t="shared" ref="CG128:CJ128" si="18">CG65+CG104+CG123+CG126</f>
        <v>180878.03999999998</v>
      </c>
      <c r="CH128" s="5">
        <f t="shared" si="18"/>
        <v>56459.080000000009</v>
      </c>
      <c r="CI128" s="5">
        <f t="shared" si="18"/>
        <v>18589628.749999996</v>
      </c>
      <c r="CJ128" s="5">
        <f t="shared" si="18"/>
        <v>76126.290000000008</v>
      </c>
      <c r="CK128" s="5">
        <f>CK65+CK104+CK123+CK126</f>
        <v>18903092.159999996</v>
      </c>
      <c r="CL128" s="1"/>
      <c r="CM128" s="5">
        <f t="shared" ref="CM128:CN128" si="19">CM65+CM104+CM123+CM126</f>
        <v>0</v>
      </c>
      <c r="CN128" s="5">
        <f t="shared" si="19"/>
        <v>1111923.7400000002</v>
      </c>
      <c r="CO128" s="5">
        <f>CO65+CO104+CO123+CO126</f>
        <v>1111923.7400000002</v>
      </c>
      <c r="CQ128" s="5">
        <f>CQ65+CQ104+CQ123+CQ126</f>
        <v>20015015.899999995</v>
      </c>
      <c r="CR128" s="41"/>
      <c r="CS128" s="38"/>
    </row>
    <row r="129" spans="1:97" x14ac:dyDescent="0.15">
      <c r="H129" s="7"/>
      <c r="I129" s="7"/>
      <c r="J129" s="7"/>
      <c r="K129" s="7"/>
      <c r="L129" s="7"/>
      <c r="CE129" s="7"/>
      <c r="CF129" s="7"/>
      <c r="CK129" s="6"/>
      <c r="CO129" s="6"/>
    </row>
    <row r="130" spans="1:97" ht="14" thickBot="1" x14ac:dyDescent="0.2">
      <c r="A130" s="8" t="s">
        <v>2</v>
      </c>
      <c r="C130" s="1" t="s">
        <v>40</v>
      </c>
      <c r="D130" s="8">
        <f t="shared" ref="D130:G130" si="20">D35-D128</f>
        <v>-1850.6899999999878</v>
      </c>
      <c r="E130" s="8">
        <f t="shared" si="20"/>
        <v>-7342.7000000000116</v>
      </c>
      <c r="F130" s="8">
        <f t="shared" si="20"/>
        <v>-175491.40000000037</v>
      </c>
      <c r="G130" s="8">
        <f t="shared" si="20"/>
        <v>72820.600000000006</v>
      </c>
      <c r="H130"/>
      <c r="I130" s="8"/>
      <c r="J130" s="8"/>
      <c r="K130" s="5"/>
      <c r="L130" s="7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5"/>
      <c r="CF130" s="7"/>
      <c r="CG130" s="8">
        <f t="shared" ref="CG130:CJ130" si="21">CG35-CG128</f>
        <v>-962.71999999997206</v>
      </c>
      <c r="CH130" s="8">
        <f t="shared" si="21"/>
        <v>51648.71</v>
      </c>
      <c r="CI130" s="8">
        <f t="shared" si="21"/>
        <v>1482758.2800000049</v>
      </c>
      <c r="CJ130" s="8">
        <f t="shared" si="21"/>
        <v>2545.7099999999919</v>
      </c>
      <c r="CK130" s="5">
        <f>CK35-CK128</f>
        <v>6831897.1200000048</v>
      </c>
      <c r="CL130" s="1"/>
      <c r="CM130" s="8">
        <f t="shared" ref="CM130:CN130" si="22">CM35-CM128</f>
        <v>-86.419999999925494</v>
      </c>
      <c r="CN130" s="8">
        <f t="shared" si="22"/>
        <v>262852.24</v>
      </c>
      <c r="CO130" s="5">
        <f>CO35-CO128</f>
        <v>584068.49000000022</v>
      </c>
      <c r="CQ130" s="5">
        <f>CQ35-CQ128</f>
        <v>7415965.6099999957</v>
      </c>
      <c r="CR130" s="41"/>
      <c r="CS130" s="38"/>
    </row>
    <row r="131" spans="1:97" ht="14" thickTop="1" x14ac:dyDescent="0.15"/>
    <row r="132" spans="1:97" hidden="1" outlineLevel="1" x14ac:dyDescent="0.15">
      <c r="A132" s="3" t="s">
        <v>92</v>
      </c>
      <c r="B132" s="10" t="s">
        <v>275</v>
      </c>
      <c r="C132" s="3" t="s">
        <v>276</v>
      </c>
      <c r="D132" s="3">
        <v>0</v>
      </c>
      <c r="E132" s="3">
        <v>0</v>
      </c>
      <c r="F132" s="3">
        <v>0</v>
      </c>
      <c r="G132" s="3">
        <v>0</v>
      </c>
      <c r="I132" s="29">
        <v>0</v>
      </c>
      <c r="J132" s="29">
        <v>0</v>
      </c>
      <c r="K132" s="31"/>
      <c r="L132" s="29"/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0</v>
      </c>
      <c r="AC132" s="3">
        <v>0</v>
      </c>
      <c r="AD132" s="3">
        <v>0</v>
      </c>
      <c r="AE132" s="3">
        <v>0</v>
      </c>
      <c r="AF132" s="3">
        <v>0</v>
      </c>
      <c r="AG132" s="3">
        <v>0</v>
      </c>
      <c r="AH132" s="3">
        <v>0</v>
      </c>
      <c r="AI132" s="3">
        <v>0</v>
      </c>
      <c r="AJ132" s="3">
        <v>0</v>
      </c>
      <c r="AK132" s="3">
        <v>0</v>
      </c>
      <c r="AL132" s="3">
        <v>0</v>
      </c>
      <c r="AM132" s="3">
        <v>0</v>
      </c>
      <c r="AN132" s="3">
        <v>0</v>
      </c>
      <c r="AO132" s="3">
        <v>0</v>
      </c>
      <c r="AP132" s="3">
        <v>0</v>
      </c>
      <c r="AQ132" s="3">
        <v>0</v>
      </c>
      <c r="AR132" s="3">
        <v>0</v>
      </c>
      <c r="AS132" s="3">
        <v>0</v>
      </c>
      <c r="AT132" s="3">
        <v>0</v>
      </c>
      <c r="AU132" s="3">
        <v>0</v>
      </c>
      <c r="AV132" s="3">
        <v>0</v>
      </c>
      <c r="AW132" s="3">
        <v>0</v>
      </c>
      <c r="AX132" s="3">
        <v>0</v>
      </c>
      <c r="AY132" s="3">
        <v>0</v>
      </c>
      <c r="AZ132" s="3">
        <v>0</v>
      </c>
      <c r="BA132" s="3">
        <v>0</v>
      </c>
      <c r="BB132" s="3">
        <v>0</v>
      </c>
      <c r="BC132" s="3">
        <v>0</v>
      </c>
      <c r="BD132" s="3">
        <v>0</v>
      </c>
      <c r="BE132" s="3">
        <v>0</v>
      </c>
      <c r="BF132" s="3">
        <v>0</v>
      </c>
      <c r="BG132" s="3">
        <v>0</v>
      </c>
      <c r="BH132" s="3">
        <v>0</v>
      </c>
      <c r="BI132" s="3">
        <v>0</v>
      </c>
      <c r="BJ132" s="3">
        <v>0</v>
      </c>
      <c r="BK132" s="3">
        <v>0</v>
      </c>
      <c r="BL132" s="3">
        <v>0</v>
      </c>
      <c r="BM132" s="3">
        <v>0</v>
      </c>
      <c r="BN132" s="3">
        <v>0</v>
      </c>
      <c r="BO132" s="3">
        <v>0</v>
      </c>
      <c r="BP132" s="3">
        <v>0</v>
      </c>
      <c r="BQ132" s="3">
        <v>0</v>
      </c>
      <c r="BR132" s="3">
        <v>0</v>
      </c>
      <c r="BS132" s="3">
        <v>0</v>
      </c>
      <c r="BT132" s="3">
        <v>0</v>
      </c>
      <c r="BU132" s="3">
        <v>0</v>
      </c>
      <c r="BV132" s="3">
        <v>0</v>
      </c>
      <c r="BW132" s="3">
        <v>0</v>
      </c>
      <c r="BX132" s="3">
        <v>0</v>
      </c>
      <c r="BY132" s="3">
        <v>0</v>
      </c>
      <c r="BZ132" s="3">
        <v>0</v>
      </c>
      <c r="CA132" s="3">
        <v>0</v>
      </c>
      <c r="CB132" s="3">
        <v>0</v>
      </c>
      <c r="CC132" s="3">
        <v>0</v>
      </c>
      <c r="CD132" s="3">
        <v>0</v>
      </c>
      <c r="CE132" s="29">
        <v>0</v>
      </c>
      <c r="CG132" s="3">
        <v>0</v>
      </c>
      <c r="CH132" s="3">
        <v>0</v>
      </c>
      <c r="CI132" s="3">
        <v>0</v>
      </c>
      <c r="CJ132" s="3">
        <v>0</v>
      </c>
      <c r="CK132" s="3">
        <v>0</v>
      </c>
      <c r="CM132" s="3">
        <v>0</v>
      </c>
      <c r="CN132" s="3">
        <v>0</v>
      </c>
      <c r="CO132" s="3">
        <v>0</v>
      </c>
      <c r="CQ132" s="3">
        <v>0</v>
      </c>
    </row>
    <row r="133" spans="1:97" hidden="1" outlineLevel="1" x14ac:dyDescent="0.15">
      <c r="A133" s="3" t="s">
        <v>111</v>
      </c>
      <c r="B133" s="10" t="s">
        <v>326</v>
      </c>
      <c r="C133" s="3" t="s">
        <v>327</v>
      </c>
      <c r="D133" s="3">
        <v>0</v>
      </c>
      <c r="E133" s="3">
        <v>0</v>
      </c>
      <c r="F133" s="3">
        <v>0</v>
      </c>
      <c r="G133" s="3">
        <v>0</v>
      </c>
      <c r="I133" s="29">
        <v>0</v>
      </c>
      <c r="J133" s="29">
        <v>0</v>
      </c>
      <c r="K133" s="31"/>
      <c r="L133" s="29"/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0</v>
      </c>
      <c r="AC133" s="3">
        <v>0</v>
      </c>
      <c r="AD133" s="3">
        <v>0</v>
      </c>
      <c r="AE133" s="3">
        <v>0</v>
      </c>
      <c r="AF133" s="3">
        <v>0</v>
      </c>
      <c r="AG133" s="3">
        <v>0</v>
      </c>
      <c r="AH133" s="3">
        <v>0</v>
      </c>
      <c r="AI133" s="3">
        <v>0</v>
      </c>
      <c r="AJ133" s="3">
        <v>0</v>
      </c>
      <c r="AK133" s="3">
        <v>0</v>
      </c>
      <c r="AL133" s="3">
        <v>0</v>
      </c>
      <c r="AM133" s="3">
        <v>0</v>
      </c>
      <c r="AN133" s="3">
        <v>0</v>
      </c>
      <c r="AO133" s="3">
        <v>0</v>
      </c>
      <c r="AP133" s="3">
        <v>0</v>
      </c>
      <c r="AQ133" s="3">
        <v>0</v>
      </c>
      <c r="AR133" s="3">
        <v>0</v>
      </c>
      <c r="AS133" s="3">
        <v>0</v>
      </c>
      <c r="AT133" s="3">
        <v>0</v>
      </c>
      <c r="AU133" s="3">
        <v>0</v>
      </c>
      <c r="AV133" s="3">
        <v>0</v>
      </c>
      <c r="AW133" s="3">
        <v>0</v>
      </c>
      <c r="AX133" s="3">
        <v>0</v>
      </c>
      <c r="AY133" s="3">
        <v>0</v>
      </c>
      <c r="AZ133" s="3">
        <v>0</v>
      </c>
      <c r="BA133" s="3">
        <v>0</v>
      </c>
      <c r="BB133" s="3">
        <v>0</v>
      </c>
      <c r="BC133" s="3">
        <v>0</v>
      </c>
      <c r="BD133" s="3">
        <v>0</v>
      </c>
      <c r="BE133" s="3">
        <v>0</v>
      </c>
      <c r="BF133" s="3">
        <v>0</v>
      </c>
      <c r="BG133" s="3">
        <v>0</v>
      </c>
      <c r="BH133" s="3">
        <v>0</v>
      </c>
      <c r="BI133" s="3">
        <v>0</v>
      </c>
      <c r="BJ133" s="3">
        <v>0</v>
      </c>
      <c r="BK133" s="3">
        <v>0</v>
      </c>
      <c r="BL133" s="3">
        <v>0</v>
      </c>
      <c r="BM133" s="3">
        <v>0</v>
      </c>
      <c r="BN133" s="3">
        <v>0</v>
      </c>
      <c r="BO133" s="3">
        <v>0</v>
      </c>
      <c r="BP133" s="3">
        <v>0</v>
      </c>
      <c r="BQ133" s="3">
        <v>0</v>
      </c>
      <c r="BR133" s="3">
        <v>0</v>
      </c>
      <c r="BS133" s="3">
        <v>0</v>
      </c>
      <c r="BT133" s="3">
        <v>0</v>
      </c>
      <c r="BU133" s="3">
        <v>0</v>
      </c>
      <c r="BV133" s="3">
        <v>0</v>
      </c>
      <c r="BW133" s="3">
        <v>0</v>
      </c>
      <c r="BX133" s="3">
        <v>0</v>
      </c>
      <c r="BY133" s="3">
        <v>0</v>
      </c>
      <c r="BZ133" s="3">
        <v>0</v>
      </c>
      <c r="CA133" s="3">
        <v>0</v>
      </c>
      <c r="CB133" s="3">
        <v>0</v>
      </c>
      <c r="CC133" s="3">
        <v>0</v>
      </c>
      <c r="CD133" s="3">
        <v>0</v>
      </c>
      <c r="CE133" s="29">
        <v>0</v>
      </c>
      <c r="CG133" s="3">
        <v>0</v>
      </c>
      <c r="CH133" s="3">
        <v>0</v>
      </c>
      <c r="CI133" s="3">
        <v>0</v>
      </c>
      <c r="CJ133" s="3">
        <v>0</v>
      </c>
      <c r="CK133" s="3">
        <v>0</v>
      </c>
      <c r="CM133" s="3">
        <v>0</v>
      </c>
      <c r="CN133" s="3">
        <v>0</v>
      </c>
      <c r="CO133" s="3">
        <v>0</v>
      </c>
      <c r="CQ133" s="3">
        <v>0</v>
      </c>
    </row>
    <row r="134" spans="1:97" hidden="1" outlineLevel="1" x14ac:dyDescent="0.15">
      <c r="A134" s="3" t="s">
        <v>113</v>
      </c>
      <c r="B134" s="10" t="s">
        <v>330</v>
      </c>
      <c r="C134" s="3" t="s">
        <v>331</v>
      </c>
      <c r="D134" s="3">
        <v>0</v>
      </c>
      <c r="E134" s="3">
        <v>0</v>
      </c>
      <c r="F134" s="3">
        <v>0</v>
      </c>
      <c r="G134" s="3">
        <v>0</v>
      </c>
      <c r="I134" s="29">
        <v>0</v>
      </c>
      <c r="J134" s="29">
        <v>0</v>
      </c>
      <c r="K134" s="31"/>
      <c r="L134" s="29"/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  <c r="AB134" s="3">
        <v>0</v>
      </c>
      <c r="AC134" s="3">
        <v>0</v>
      </c>
      <c r="AD134" s="3">
        <v>0</v>
      </c>
      <c r="AE134" s="3">
        <v>0</v>
      </c>
      <c r="AF134" s="3">
        <v>0</v>
      </c>
      <c r="AG134" s="3">
        <v>0</v>
      </c>
      <c r="AH134" s="3">
        <v>0</v>
      </c>
      <c r="AI134" s="3">
        <v>0</v>
      </c>
      <c r="AJ134" s="3">
        <v>0</v>
      </c>
      <c r="AK134" s="3">
        <v>0</v>
      </c>
      <c r="AL134" s="3">
        <v>0</v>
      </c>
      <c r="AM134" s="3">
        <v>0</v>
      </c>
      <c r="AN134" s="3">
        <v>0</v>
      </c>
      <c r="AO134" s="3">
        <v>0</v>
      </c>
      <c r="AP134" s="3">
        <v>0</v>
      </c>
      <c r="AQ134" s="3">
        <v>0</v>
      </c>
      <c r="AR134" s="3">
        <v>0</v>
      </c>
      <c r="AS134" s="3">
        <v>0</v>
      </c>
      <c r="AT134" s="3">
        <v>0</v>
      </c>
      <c r="AU134" s="3">
        <v>0</v>
      </c>
      <c r="AV134" s="3">
        <v>0</v>
      </c>
      <c r="AW134" s="3">
        <v>0</v>
      </c>
      <c r="AX134" s="3">
        <v>0</v>
      </c>
      <c r="AY134" s="3">
        <v>0</v>
      </c>
      <c r="AZ134" s="3">
        <v>0</v>
      </c>
      <c r="BA134" s="3">
        <v>0</v>
      </c>
      <c r="BB134" s="3">
        <v>0</v>
      </c>
      <c r="BC134" s="3">
        <v>0</v>
      </c>
      <c r="BD134" s="3">
        <v>0</v>
      </c>
      <c r="BE134" s="3">
        <v>0</v>
      </c>
      <c r="BF134" s="3">
        <v>0</v>
      </c>
      <c r="BG134" s="3">
        <v>0</v>
      </c>
      <c r="BH134" s="3">
        <v>0</v>
      </c>
      <c r="BI134" s="3">
        <v>0</v>
      </c>
      <c r="BJ134" s="3">
        <v>0</v>
      </c>
      <c r="BK134" s="3">
        <v>0</v>
      </c>
      <c r="BL134" s="3">
        <v>0</v>
      </c>
      <c r="BM134" s="3">
        <v>0</v>
      </c>
      <c r="BN134" s="3">
        <v>0</v>
      </c>
      <c r="BO134" s="3">
        <v>0</v>
      </c>
      <c r="BP134" s="3">
        <v>0</v>
      </c>
      <c r="BQ134" s="3">
        <v>0</v>
      </c>
      <c r="BR134" s="3">
        <v>0</v>
      </c>
      <c r="BS134" s="3">
        <v>0</v>
      </c>
      <c r="BT134" s="3">
        <v>0</v>
      </c>
      <c r="BU134" s="3">
        <v>0</v>
      </c>
      <c r="BV134" s="3">
        <v>0</v>
      </c>
      <c r="BW134" s="3">
        <v>0</v>
      </c>
      <c r="BX134" s="3">
        <v>0</v>
      </c>
      <c r="BY134" s="3">
        <v>0</v>
      </c>
      <c r="BZ134" s="3">
        <v>0</v>
      </c>
      <c r="CA134" s="3">
        <v>0</v>
      </c>
      <c r="CB134" s="3">
        <v>0</v>
      </c>
      <c r="CC134" s="3">
        <v>0</v>
      </c>
      <c r="CD134" s="3">
        <v>0</v>
      </c>
      <c r="CE134" s="29">
        <v>0</v>
      </c>
      <c r="CG134" s="3">
        <v>0</v>
      </c>
      <c r="CH134" s="3">
        <v>0</v>
      </c>
      <c r="CI134" s="3">
        <v>0</v>
      </c>
      <c r="CJ134" s="3">
        <v>0</v>
      </c>
      <c r="CK134" s="3">
        <v>0</v>
      </c>
      <c r="CM134" s="3">
        <v>0</v>
      </c>
      <c r="CN134" s="3">
        <v>0</v>
      </c>
      <c r="CO134" s="3">
        <v>0</v>
      </c>
      <c r="CQ134" s="3">
        <v>0</v>
      </c>
    </row>
    <row r="135" spans="1:97" collapsed="1" x14ac:dyDescent="0.15">
      <c r="A135" s="3" t="s">
        <v>42</v>
      </c>
      <c r="C135" s="1" t="s">
        <v>7</v>
      </c>
      <c r="D135" s="3">
        <v>0</v>
      </c>
      <c r="E135" s="3">
        <v>0</v>
      </c>
      <c r="F135" s="3">
        <v>0</v>
      </c>
      <c r="G135" s="3">
        <v>0</v>
      </c>
      <c r="I135" s="3">
        <v>0</v>
      </c>
      <c r="J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3">
        <v>0</v>
      </c>
      <c r="AC135" s="3">
        <v>0</v>
      </c>
      <c r="AD135" s="3">
        <v>0</v>
      </c>
      <c r="AE135" s="3">
        <v>0</v>
      </c>
      <c r="AF135" s="3">
        <v>0</v>
      </c>
      <c r="AG135" s="3">
        <v>0</v>
      </c>
      <c r="AH135" s="3">
        <v>0</v>
      </c>
      <c r="AI135" s="3">
        <v>0</v>
      </c>
      <c r="AJ135" s="3">
        <v>0</v>
      </c>
      <c r="AK135" s="3">
        <v>0</v>
      </c>
      <c r="AL135" s="3">
        <v>0</v>
      </c>
      <c r="AM135" s="3">
        <v>0</v>
      </c>
      <c r="AN135" s="3">
        <v>0</v>
      </c>
      <c r="AO135" s="3">
        <v>0</v>
      </c>
      <c r="AP135" s="3">
        <v>0</v>
      </c>
      <c r="AQ135" s="3">
        <v>0</v>
      </c>
      <c r="AR135" s="3">
        <v>0</v>
      </c>
      <c r="AS135" s="3">
        <v>0</v>
      </c>
      <c r="AT135" s="3">
        <v>0</v>
      </c>
      <c r="AU135" s="3">
        <v>0</v>
      </c>
      <c r="AV135" s="3">
        <v>0</v>
      </c>
      <c r="AW135" s="3">
        <v>0</v>
      </c>
      <c r="AX135" s="3">
        <v>0</v>
      </c>
      <c r="AY135" s="3">
        <v>0</v>
      </c>
      <c r="AZ135" s="3">
        <v>0</v>
      </c>
      <c r="BA135" s="3">
        <v>0</v>
      </c>
      <c r="BB135" s="3">
        <v>0</v>
      </c>
      <c r="BC135" s="3">
        <v>0</v>
      </c>
      <c r="BD135" s="3">
        <v>0</v>
      </c>
      <c r="BE135" s="3">
        <v>0</v>
      </c>
      <c r="BF135" s="3">
        <v>0</v>
      </c>
      <c r="BG135" s="3">
        <v>0</v>
      </c>
      <c r="BH135" s="3">
        <v>0</v>
      </c>
      <c r="BI135" s="3">
        <v>0</v>
      </c>
      <c r="BJ135" s="3">
        <v>0</v>
      </c>
      <c r="BK135" s="3">
        <v>0</v>
      </c>
      <c r="BL135" s="3">
        <v>0</v>
      </c>
      <c r="BM135" s="3">
        <v>0</v>
      </c>
      <c r="BN135" s="3">
        <v>0</v>
      </c>
      <c r="BO135" s="3">
        <v>0</v>
      </c>
      <c r="BP135" s="3">
        <v>0</v>
      </c>
      <c r="BQ135" s="3">
        <v>0</v>
      </c>
      <c r="BR135" s="3">
        <v>0</v>
      </c>
      <c r="BS135" s="3">
        <v>0</v>
      </c>
      <c r="BT135" s="3">
        <v>0</v>
      </c>
      <c r="BU135" s="3">
        <v>0</v>
      </c>
      <c r="BV135" s="3">
        <v>0</v>
      </c>
      <c r="BW135" s="3">
        <v>0</v>
      </c>
      <c r="BX135" s="3">
        <v>0</v>
      </c>
      <c r="BY135" s="3">
        <v>0</v>
      </c>
      <c r="BZ135" s="3">
        <v>0</v>
      </c>
      <c r="CA135" s="3">
        <v>0</v>
      </c>
      <c r="CB135" s="3">
        <v>0</v>
      </c>
      <c r="CC135" s="3">
        <v>0</v>
      </c>
      <c r="CD135" s="3">
        <v>0</v>
      </c>
      <c r="CE135" s="3">
        <v>0</v>
      </c>
      <c r="CG135" s="3">
        <v>0</v>
      </c>
      <c r="CH135" s="3">
        <v>0</v>
      </c>
      <c r="CI135" s="3">
        <v>0</v>
      </c>
      <c r="CJ135" s="3">
        <v>0</v>
      </c>
      <c r="CK135" s="3">
        <v>0</v>
      </c>
      <c r="CL135" s="1"/>
      <c r="CM135" s="3">
        <v>0</v>
      </c>
      <c r="CN135" s="3">
        <v>0</v>
      </c>
      <c r="CO135" s="3">
        <v>0</v>
      </c>
      <c r="CQ135" s="3">
        <v>0</v>
      </c>
    </row>
    <row r="137" spans="1:97" hidden="1" outlineLevel="1" x14ac:dyDescent="0.15">
      <c r="A137" s="3" t="s">
        <v>92</v>
      </c>
      <c r="B137" s="10" t="s">
        <v>275</v>
      </c>
      <c r="C137" s="3" t="s">
        <v>276</v>
      </c>
      <c r="D137" s="3">
        <v>0</v>
      </c>
      <c r="E137" s="3">
        <v>0</v>
      </c>
      <c r="F137" s="3">
        <v>0</v>
      </c>
      <c r="G137" s="3">
        <v>0</v>
      </c>
      <c r="I137" s="29">
        <v>0</v>
      </c>
      <c r="J137" s="29">
        <v>0</v>
      </c>
      <c r="K137" s="31"/>
      <c r="L137" s="29"/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3">
        <v>0</v>
      </c>
      <c r="AC137" s="3">
        <v>0</v>
      </c>
      <c r="AD137" s="3">
        <v>0</v>
      </c>
      <c r="AE137" s="3">
        <v>0</v>
      </c>
      <c r="AF137" s="3">
        <v>0</v>
      </c>
      <c r="AG137" s="3">
        <v>0</v>
      </c>
      <c r="AH137" s="3">
        <v>0</v>
      </c>
      <c r="AI137" s="3">
        <v>0</v>
      </c>
      <c r="AJ137" s="3">
        <v>0</v>
      </c>
      <c r="AK137" s="3">
        <v>0</v>
      </c>
      <c r="AL137" s="3">
        <v>0</v>
      </c>
      <c r="AM137" s="3">
        <v>0</v>
      </c>
      <c r="AN137" s="3">
        <v>0</v>
      </c>
      <c r="AO137" s="3">
        <v>0</v>
      </c>
      <c r="AP137" s="3">
        <v>0</v>
      </c>
      <c r="AQ137" s="3">
        <v>0</v>
      </c>
      <c r="AR137" s="3">
        <v>0</v>
      </c>
      <c r="AS137" s="3">
        <v>0</v>
      </c>
      <c r="AT137" s="3">
        <v>0</v>
      </c>
      <c r="AU137" s="3">
        <v>0</v>
      </c>
      <c r="AV137" s="3">
        <v>0</v>
      </c>
      <c r="AW137" s="3">
        <v>0</v>
      </c>
      <c r="AX137" s="3">
        <v>0</v>
      </c>
      <c r="AY137" s="3">
        <v>0</v>
      </c>
      <c r="AZ137" s="3">
        <v>0</v>
      </c>
      <c r="BA137" s="3">
        <v>0</v>
      </c>
      <c r="BB137" s="3">
        <v>0</v>
      </c>
      <c r="BC137" s="3">
        <v>0</v>
      </c>
      <c r="BD137" s="3">
        <v>0</v>
      </c>
      <c r="BE137" s="3">
        <v>0</v>
      </c>
      <c r="BF137" s="3">
        <v>0</v>
      </c>
      <c r="BG137" s="3">
        <v>0</v>
      </c>
      <c r="BH137" s="3">
        <v>0</v>
      </c>
      <c r="BI137" s="3">
        <v>0</v>
      </c>
      <c r="BJ137" s="3">
        <v>0</v>
      </c>
      <c r="BK137" s="3">
        <v>0</v>
      </c>
      <c r="BL137" s="3">
        <v>0</v>
      </c>
      <c r="BM137" s="3">
        <v>0</v>
      </c>
      <c r="BN137" s="3">
        <v>0</v>
      </c>
      <c r="BO137" s="3">
        <v>0</v>
      </c>
      <c r="BP137" s="3">
        <v>0</v>
      </c>
      <c r="BQ137" s="3">
        <v>0</v>
      </c>
      <c r="BR137" s="3">
        <v>0</v>
      </c>
      <c r="BS137" s="3">
        <v>0</v>
      </c>
      <c r="BT137" s="3">
        <v>0</v>
      </c>
      <c r="BU137" s="3">
        <v>0</v>
      </c>
      <c r="BV137" s="3">
        <v>0</v>
      </c>
      <c r="BW137" s="3">
        <v>0</v>
      </c>
      <c r="BX137" s="3">
        <v>0</v>
      </c>
      <c r="BY137" s="3">
        <v>0</v>
      </c>
      <c r="BZ137" s="3">
        <v>0</v>
      </c>
      <c r="CA137" s="3">
        <v>0</v>
      </c>
      <c r="CB137" s="3">
        <v>0</v>
      </c>
      <c r="CC137" s="3">
        <v>0</v>
      </c>
      <c r="CD137" s="3">
        <v>0</v>
      </c>
      <c r="CE137" s="29">
        <v>0</v>
      </c>
      <c r="CG137" s="3">
        <v>0</v>
      </c>
      <c r="CH137" s="3">
        <v>0</v>
      </c>
      <c r="CI137" s="3">
        <v>0</v>
      </c>
      <c r="CJ137" s="3">
        <v>0</v>
      </c>
      <c r="CK137" s="3">
        <v>0</v>
      </c>
      <c r="CM137" s="3">
        <v>0</v>
      </c>
      <c r="CN137" s="3">
        <v>0</v>
      </c>
      <c r="CO137" s="3">
        <v>0</v>
      </c>
      <c r="CQ137" s="3">
        <v>0</v>
      </c>
    </row>
    <row r="138" spans="1:97" hidden="1" outlineLevel="1" x14ac:dyDescent="0.15">
      <c r="A138" s="3" t="s">
        <v>111</v>
      </c>
      <c r="B138" s="10" t="s">
        <v>326</v>
      </c>
      <c r="C138" s="3" t="s">
        <v>327</v>
      </c>
      <c r="D138" s="3">
        <v>0</v>
      </c>
      <c r="E138" s="3">
        <v>0</v>
      </c>
      <c r="F138" s="3">
        <v>0</v>
      </c>
      <c r="G138" s="3">
        <v>0</v>
      </c>
      <c r="I138" s="29">
        <v>0</v>
      </c>
      <c r="J138" s="29">
        <v>0</v>
      </c>
      <c r="K138" s="31"/>
      <c r="L138" s="29"/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3">
        <v>0</v>
      </c>
      <c r="AG138" s="3">
        <v>0</v>
      </c>
      <c r="AH138" s="3">
        <v>0</v>
      </c>
      <c r="AI138" s="3">
        <v>0</v>
      </c>
      <c r="AJ138" s="3">
        <v>0</v>
      </c>
      <c r="AK138" s="3">
        <v>0</v>
      </c>
      <c r="AL138" s="3">
        <v>0</v>
      </c>
      <c r="AM138" s="3">
        <v>0</v>
      </c>
      <c r="AN138" s="3">
        <v>0</v>
      </c>
      <c r="AO138" s="3">
        <v>0</v>
      </c>
      <c r="AP138" s="3">
        <v>0</v>
      </c>
      <c r="AQ138" s="3">
        <v>0</v>
      </c>
      <c r="AR138" s="3">
        <v>0</v>
      </c>
      <c r="AS138" s="3">
        <v>0</v>
      </c>
      <c r="AT138" s="3">
        <v>0</v>
      </c>
      <c r="AU138" s="3">
        <v>0</v>
      </c>
      <c r="AV138" s="3">
        <v>0</v>
      </c>
      <c r="AW138" s="3">
        <v>0</v>
      </c>
      <c r="AX138" s="3">
        <v>0</v>
      </c>
      <c r="AY138" s="3">
        <v>0</v>
      </c>
      <c r="AZ138" s="3">
        <v>0</v>
      </c>
      <c r="BA138" s="3">
        <v>0</v>
      </c>
      <c r="BB138" s="3">
        <v>0</v>
      </c>
      <c r="BC138" s="3">
        <v>0</v>
      </c>
      <c r="BD138" s="3">
        <v>0</v>
      </c>
      <c r="BE138" s="3">
        <v>0</v>
      </c>
      <c r="BF138" s="3">
        <v>0</v>
      </c>
      <c r="BG138" s="3">
        <v>0</v>
      </c>
      <c r="BH138" s="3">
        <v>0</v>
      </c>
      <c r="BI138" s="3">
        <v>0</v>
      </c>
      <c r="BJ138" s="3">
        <v>0</v>
      </c>
      <c r="BK138" s="3">
        <v>0</v>
      </c>
      <c r="BL138" s="3">
        <v>0</v>
      </c>
      <c r="BM138" s="3">
        <v>0</v>
      </c>
      <c r="BN138" s="3">
        <v>0</v>
      </c>
      <c r="BO138" s="3">
        <v>0</v>
      </c>
      <c r="BP138" s="3">
        <v>0</v>
      </c>
      <c r="BQ138" s="3">
        <v>0</v>
      </c>
      <c r="BR138" s="3">
        <v>0</v>
      </c>
      <c r="BS138" s="3">
        <v>0</v>
      </c>
      <c r="BT138" s="3">
        <v>0</v>
      </c>
      <c r="BU138" s="3">
        <v>0</v>
      </c>
      <c r="BV138" s="3">
        <v>0</v>
      </c>
      <c r="BW138" s="3">
        <v>0</v>
      </c>
      <c r="BX138" s="3">
        <v>0</v>
      </c>
      <c r="BY138" s="3">
        <v>0</v>
      </c>
      <c r="BZ138" s="3">
        <v>0</v>
      </c>
      <c r="CA138" s="3">
        <v>0</v>
      </c>
      <c r="CB138" s="3">
        <v>0</v>
      </c>
      <c r="CC138" s="3">
        <v>0</v>
      </c>
      <c r="CD138" s="3">
        <v>0</v>
      </c>
      <c r="CE138" s="29">
        <v>0</v>
      </c>
      <c r="CG138" s="3">
        <v>0</v>
      </c>
      <c r="CH138" s="3">
        <v>0</v>
      </c>
      <c r="CI138" s="3">
        <v>0</v>
      </c>
      <c r="CJ138" s="3">
        <v>0</v>
      </c>
      <c r="CK138" s="3">
        <v>0</v>
      </c>
      <c r="CM138" s="3">
        <v>0</v>
      </c>
      <c r="CN138" s="3">
        <v>0</v>
      </c>
      <c r="CO138" s="3">
        <v>0</v>
      </c>
      <c r="CQ138" s="3">
        <v>0</v>
      </c>
    </row>
    <row r="139" spans="1:97" hidden="1" outlineLevel="1" x14ac:dyDescent="0.15">
      <c r="A139" s="3" t="s">
        <v>113</v>
      </c>
      <c r="B139" s="10" t="s">
        <v>330</v>
      </c>
      <c r="C139" s="3" t="s">
        <v>331</v>
      </c>
      <c r="D139" s="3">
        <v>0</v>
      </c>
      <c r="E139" s="3">
        <v>0</v>
      </c>
      <c r="F139" s="3">
        <v>0</v>
      </c>
      <c r="G139" s="3">
        <v>0</v>
      </c>
      <c r="I139" s="29">
        <v>0</v>
      </c>
      <c r="J139" s="29">
        <v>0</v>
      </c>
      <c r="K139" s="31"/>
      <c r="L139" s="29"/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3">
        <v>0</v>
      </c>
      <c r="AG139" s="3">
        <v>0</v>
      </c>
      <c r="AH139" s="3">
        <v>0</v>
      </c>
      <c r="AI139" s="3">
        <v>0</v>
      </c>
      <c r="AJ139" s="3">
        <v>0</v>
      </c>
      <c r="AK139" s="3">
        <v>0</v>
      </c>
      <c r="AL139" s="3">
        <v>0</v>
      </c>
      <c r="AM139" s="3">
        <v>0</v>
      </c>
      <c r="AN139" s="3">
        <v>0</v>
      </c>
      <c r="AO139" s="3">
        <v>0</v>
      </c>
      <c r="AP139" s="3">
        <v>0</v>
      </c>
      <c r="AQ139" s="3">
        <v>0</v>
      </c>
      <c r="AR139" s="3">
        <v>0</v>
      </c>
      <c r="AS139" s="3">
        <v>0</v>
      </c>
      <c r="AT139" s="3">
        <v>0</v>
      </c>
      <c r="AU139" s="3">
        <v>0</v>
      </c>
      <c r="AV139" s="3">
        <v>0</v>
      </c>
      <c r="AW139" s="3">
        <v>0</v>
      </c>
      <c r="AX139" s="3">
        <v>0</v>
      </c>
      <c r="AY139" s="3">
        <v>0</v>
      </c>
      <c r="AZ139" s="3">
        <v>0</v>
      </c>
      <c r="BA139" s="3">
        <v>0</v>
      </c>
      <c r="BB139" s="3">
        <v>0</v>
      </c>
      <c r="BC139" s="3">
        <v>0</v>
      </c>
      <c r="BD139" s="3">
        <v>0</v>
      </c>
      <c r="BE139" s="3">
        <v>0</v>
      </c>
      <c r="BF139" s="3">
        <v>0</v>
      </c>
      <c r="BG139" s="3">
        <v>0</v>
      </c>
      <c r="BH139" s="3">
        <v>0</v>
      </c>
      <c r="BI139" s="3">
        <v>0</v>
      </c>
      <c r="BJ139" s="3">
        <v>0</v>
      </c>
      <c r="BK139" s="3">
        <v>0</v>
      </c>
      <c r="BL139" s="3">
        <v>0</v>
      </c>
      <c r="BM139" s="3">
        <v>0</v>
      </c>
      <c r="BN139" s="3">
        <v>0</v>
      </c>
      <c r="BO139" s="3">
        <v>0</v>
      </c>
      <c r="BP139" s="3">
        <v>0</v>
      </c>
      <c r="BQ139" s="3">
        <v>0</v>
      </c>
      <c r="BR139" s="3">
        <v>0</v>
      </c>
      <c r="BS139" s="3">
        <v>0</v>
      </c>
      <c r="BT139" s="3">
        <v>0</v>
      </c>
      <c r="BU139" s="3">
        <v>0</v>
      </c>
      <c r="BV139" s="3">
        <v>0</v>
      </c>
      <c r="BW139" s="3">
        <v>0</v>
      </c>
      <c r="BX139" s="3">
        <v>0</v>
      </c>
      <c r="BY139" s="3">
        <v>0</v>
      </c>
      <c r="BZ139" s="3">
        <v>0</v>
      </c>
      <c r="CA139" s="3">
        <v>0</v>
      </c>
      <c r="CB139" s="3">
        <v>0</v>
      </c>
      <c r="CC139" s="3">
        <v>0</v>
      </c>
      <c r="CD139" s="3">
        <v>0</v>
      </c>
      <c r="CE139" s="29">
        <v>0</v>
      </c>
      <c r="CG139" s="3">
        <v>0</v>
      </c>
      <c r="CH139" s="3">
        <v>0</v>
      </c>
      <c r="CI139" s="3">
        <v>0</v>
      </c>
      <c r="CJ139" s="3">
        <v>0</v>
      </c>
      <c r="CK139" s="3">
        <v>0</v>
      </c>
      <c r="CM139" s="3">
        <v>0</v>
      </c>
      <c r="CN139" s="3">
        <v>0</v>
      </c>
      <c r="CO139" s="3">
        <v>0</v>
      </c>
      <c r="CQ139" s="3">
        <v>0</v>
      </c>
    </row>
    <row r="140" spans="1:97" collapsed="1" x14ac:dyDescent="0.15">
      <c r="A140" s="3" t="s">
        <v>43</v>
      </c>
      <c r="C140" s="1" t="s">
        <v>8</v>
      </c>
      <c r="D140" s="3">
        <v>0</v>
      </c>
      <c r="E140" s="3">
        <v>0</v>
      </c>
      <c r="F140" s="3">
        <v>0</v>
      </c>
      <c r="G140" s="3">
        <v>0</v>
      </c>
      <c r="I140" s="3">
        <v>0</v>
      </c>
      <c r="J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3">
        <v>0</v>
      </c>
      <c r="AC140" s="3">
        <v>0</v>
      </c>
      <c r="AD140" s="3">
        <v>0</v>
      </c>
      <c r="AE140" s="3">
        <v>0</v>
      </c>
      <c r="AF140" s="3">
        <v>0</v>
      </c>
      <c r="AG140" s="3">
        <v>0</v>
      </c>
      <c r="AH140" s="3">
        <v>0</v>
      </c>
      <c r="AI140" s="3">
        <v>0</v>
      </c>
      <c r="AJ140" s="3">
        <v>0</v>
      </c>
      <c r="AK140" s="3">
        <v>0</v>
      </c>
      <c r="AL140" s="3">
        <v>0</v>
      </c>
      <c r="AM140" s="3">
        <v>0</v>
      </c>
      <c r="AN140" s="3">
        <v>0</v>
      </c>
      <c r="AO140" s="3">
        <v>0</v>
      </c>
      <c r="AP140" s="3">
        <v>0</v>
      </c>
      <c r="AQ140" s="3">
        <v>0</v>
      </c>
      <c r="AR140" s="3">
        <v>0</v>
      </c>
      <c r="AS140" s="3">
        <v>0</v>
      </c>
      <c r="AT140" s="3">
        <v>0</v>
      </c>
      <c r="AU140" s="3">
        <v>0</v>
      </c>
      <c r="AV140" s="3">
        <v>0</v>
      </c>
      <c r="AW140" s="3">
        <v>0</v>
      </c>
      <c r="AX140" s="3">
        <v>0</v>
      </c>
      <c r="AY140" s="3">
        <v>0</v>
      </c>
      <c r="AZ140" s="3">
        <v>0</v>
      </c>
      <c r="BA140" s="3">
        <v>0</v>
      </c>
      <c r="BB140" s="3">
        <v>0</v>
      </c>
      <c r="BC140" s="3">
        <v>0</v>
      </c>
      <c r="BD140" s="3">
        <v>0</v>
      </c>
      <c r="BE140" s="3">
        <v>0</v>
      </c>
      <c r="BF140" s="3">
        <v>0</v>
      </c>
      <c r="BG140" s="3">
        <v>0</v>
      </c>
      <c r="BH140" s="3">
        <v>0</v>
      </c>
      <c r="BI140" s="3">
        <v>0</v>
      </c>
      <c r="BJ140" s="3">
        <v>0</v>
      </c>
      <c r="BK140" s="3">
        <v>0</v>
      </c>
      <c r="BL140" s="3">
        <v>0</v>
      </c>
      <c r="BM140" s="3">
        <v>0</v>
      </c>
      <c r="BN140" s="3">
        <v>0</v>
      </c>
      <c r="BO140" s="3">
        <v>0</v>
      </c>
      <c r="BP140" s="3">
        <v>0</v>
      </c>
      <c r="BQ140" s="3">
        <v>0</v>
      </c>
      <c r="BR140" s="3">
        <v>0</v>
      </c>
      <c r="BS140" s="3">
        <v>0</v>
      </c>
      <c r="BT140" s="3">
        <v>0</v>
      </c>
      <c r="BU140" s="3">
        <v>0</v>
      </c>
      <c r="BV140" s="3">
        <v>0</v>
      </c>
      <c r="BW140" s="3">
        <v>0</v>
      </c>
      <c r="BX140" s="3">
        <v>0</v>
      </c>
      <c r="BY140" s="3">
        <v>0</v>
      </c>
      <c r="BZ140" s="3">
        <v>0</v>
      </c>
      <c r="CA140" s="3">
        <v>0</v>
      </c>
      <c r="CB140" s="3">
        <v>0</v>
      </c>
      <c r="CC140" s="3">
        <v>0</v>
      </c>
      <c r="CD140" s="3">
        <v>0</v>
      </c>
      <c r="CE140" s="3">
        <v>0</v>
      </c>
      <c r="CG140" s="3">
        <v>0</v>
      </c>
      <c r="CH140" s="3">
        <v>0</v>
      </c>
      <c r="CI140" s="3">
        <v>0</v>
      </c>
      <c r="CJ140" s="3">
        <v>0</v>
      </c>
      <c r="CK140" s="3">
        <v>0</v>
      </c>
      <c r="CL140" s="1"/>
      <c r="CM140" s="3">
        <v>0</v>
      </c>
      <c r="CN140" s="3">
        <v>0</v>
      </c>
      <c r="CO140" s="3">
        <v>0</v>
      </c>
      <c r="CQ140" s="3">
        <v>0</v>
      </c>
    </row>
    <row r="142" spans="1:97" x14ac:dyDescent="0.15">
      <c r="B142" s="45"/>
      <c r="C142" s="46" t="s">
        <v>45</v>
      </c>
      <c r="H142" s="47"/>
      <c r="I142" s="47"/>
      <c r="J142" s="47"/>
      <c r="K142" s="47"/>
      <c r="L142" s="47"/>
      <c r="CE142" s="47"/>
      <c r="CF142" s="47"/>
      <c r="CK142" s="47">
        <v>493193.31</v>
      </c>
      <c r="CL142" s="47"/>
      <c r="CO142" s="47"/>
      <c r="CP142" s="47"/>
      <c r="CQ142" s="47">
        <v>493193.31</v>
      </c>
      <c r="CR142" s="48"/>
    </row>
    <row r="144" spans="1:97" ht="14" thickBot="1" x14ac:dyDescent="0.2">
      <c r="C144" s="1" t="s">
        <v>41</v>
      </c>
      <c r="K144"/>
      <c r="L144"/>
      <c r="CE144"/>
      <c r="CK144" s="43">
        <f>CK130-CK135-CK140-CK142</f>
        <v>6338703.8100000052</v>
      </c>
      <c r="CO144" s="43">
        <f>CO130-CO135-CO140-CO142</f>
        <v>584068.49000000022</v>
      </c>
      <c r="CQ144" s="43">
        <f>CQ130-CQ135-CQ140-CQ142</f>
        <v>6922772.2999999961</v>
      </c>
    </row>
    <row r="145" ht="14" thickTop="1" x14ac:dyDescent="0.15"/>
  </sheetData>
  <phoneticPr fontId="0" type="noConversion"/>
  <printOptions horizontalCentered="1"/>
  <pageMargins left="0.5" right="0.5" top="0.5" bottom="0.5" header="0.5" footer="0.25"/>
  <pageSetup paperSize="5" scale="67" fitToHeight="2" orientation="landscape" r:id="rId1"/>
  <headerFooter alignWithMargins="0">
    <oddFooter>&amp;L&amp;8&amp;D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PED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Educational Services Center</dc:creator>
  <cp:lastModifiedBy>kjljblarson5@comcast.net</cp:lastModifiedBy>
  <cp:lastPrinted>2006-07-11T15:49:48Z</cp:lastPrinted>
  <dcterms:created xsi:type="dcterms:W3CDTF">1997-12-11T19:58:58Z</dcterms:created>
  <dcterms:modified xsi:type="dcterms:W3CDTF">2022-10-26T14:28:12Z</dcterms:modified>
</cp:coreProperties>
</file>